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3995" windowHeight="8775" activeTab="0"/>
  </bookViews>
  <sheets>
    <sheet name="источники 2022" sheetId="1" r:id="rId1"/>
    <sheet name="Св бюдж.роспись" sheetId="2" r:id="rId2"/>
    <sheet name="Увед. о бюдж ассигн" sheetId="3" r:id="rId3"/>
    <sheet name="Бюджетная роспись ГРБС" sheetId="4" r:id="rId4"/>
    <sheet name="Ув. о бюдж ассигн 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<sst xmlns="http://schemas.openxmlformats.org/spreadsheetml/2006/main" count="321" uniqueCount="71">
  <si>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</si>
  <si>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</si>
  <si>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</si>
  <si>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</si>
  <si>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</si>
  <si>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</si>
  <si>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</si>
  <si>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</si>
  <si>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</si>
  <si>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</si>
  <si>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</si>
  <si>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</si>
  <si>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</si>
  <si>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</si>
  <si>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</si>
  <si>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</si>
  <si>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</si>
  <si>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</si>
  <si>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</si>
  <si>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</si>
  <si>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</si>
  <si>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</si>
  <si>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</si>
  <si>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000 01 02 00 00 00 0000 800</t>
  </si>
  <si>
    <t>000 01 03 00 00 00 0000 000</t>
  </si>
  <si>
    <t>000 01 02 00 00 00 0000 000</t>
  </si>
  <si>
    <t>Источники финансирования дефицита бюджетов-всего</t>
  </si>
  <si>
    <t>716 01 02 00 00 13 0000 710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</si>
  <si>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</si>
  <si>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</si>
  <si>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</si>
  <si>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</si>
  <si>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городскогопоселения</t>
  </si>
  <si>
    <t>Уменьшение прочих остатков денежных средств бюджетов городского поселения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</si>
  <si>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</si>
  <si>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</si>
  <si>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</si>
  <si>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</si>
  <si>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</si>
  <si>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716 01 03 01 00 13 0000 810</t>
  </si>
  <si>
    <t>716 01 03 01 00 13 0000 710</t>
  </si>
  <si>
    <t>716 01 05 02 01 13 0000 610</t>
  </si>
  <si>
    <t>716 01 05 02 01 13 0000 510</t>
  </si>
  <si>
    <t>000 01 03 01 00 00 0000 800</t>
  </si>
  <si>
    <t>000 01 03 01 00 00 0000 700</t>
  </si>
  <si>
    <t>000 01 02 00 00 00 0000 700</t>
  </si>
  <si>
    <t xml:space="preserve">Бюджетные ассигнования по источникам финансирования дефицита бюджета Листвянского МО на 2021 год и на плановый период 2022-2023 годов </t>
  </si>
  <si>
    <t xml:space="preserve">Руководитель </t>
  </si>
  <si>
    <t xml:space="preserve"> А.С.Ушаров</t>
  </si>
  <si>
    <t>(подпись)</t>
  </si>
  <si>
    <t xml:space="preserve"> (расшифровка подписи) </t>
  </si>
  <si>
    <t xml:space="preserve"> </t>
  </si>
  <si>
    <t xml:space="preserve">Исполнитель </t>
  </si>
  <si>
    <t>Г.А.Савельева</t>
  </si>
  <si>
    <t xml:space="preserve"> «29» 12 2020года </t>
  </si>
  <si>
    <t xml:space="preserve">Наименование главного администратора источников финансирования дефицита, л/с </t>
  </si>
  <si>
    <t xml:space="preserve">Уведомление о бюджетных ассигнованиях на 2021 год и плановый период 2022-2023 годов </t>
  </si>
  <si>
    <t>717 01 05 02 01 13 0000 610</t>
  </si>
  <si>
    <t xml:space="preserve">Наименование  источника финансирования дефицита 
</t>
  </si>
  <si>
    <t>Увеличение задолженности по внешним привлеченным заимствованиям</t>
  </si>
  <si>
    <t>Уменьшение задолженности по внешним привлеченным заимствованиям</t>
  </si>
  <si>
    <t>Увеличение задолженности по внутренним привлеченным заимствованиям</t>
  </si>
  <si>
    <t>Уменьшение задолженности по внутренним привлеченным заимствованиям</t>
  </si>
  <si>
    <t>Поступление денежных средств и их эквивалентов</t>
  </si>
  <si>
    <t>Выбытие денежных средств и их эквивалентов</t>
  </si>
  <si>
    <t xml:space="preserve">Бюджетная роспись главного администратора источников финансирования дефицита бюджета на 2021 год и плановый период 2022-2023 годов </t>
  </si>
  <si>
    <t xml:space="preserve">БУведомление о бюджетных ассигнованиях (лимитах бюджетных обязательств)    на 2021 год и плановый период 2022-2023 годов </t>
  </si>
  <si>
    <t xml:space="preserve">Наименование распорядителя (получателя),л/с ___________________________________ </t>
  </si>
  <si>
    <t xml:space="preserve"> Источники внутреннего финансирования
 дефицита  бюджета Листвянского муниципального образования на 2022 год и плановый период 2023-2024 годы</t>
  </si>
  <si>
    <t>Приложение 6</t>
  </si>
  <si>
    <t>к Решению Думы Листвянского МО                         о бюджете Листвянского муниципального образования на 2022 год и плановый период                               2023-2024годы                                                                   от 07.12.2022г. № 67 -дгп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</si>
</sst>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</numFmts>
  <fonts count="46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Arial"/>
      <family val="2"/>
    </font>
    <font>
      <sz val="10"/>
      <color theme="3" tint="0.39998000860214233"/>
      <name val="Arial Cyr"/>
      <family val="0"/>
    </font>
    <font>
      <sz val="10"/>
      <color theme="3" tint="0.3999800086021423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3" fillId="0" borderId="14" xfId="0" applyNumberFormat="1" applyFont="1" applyBorder="1" applyAlignment="1">
      <alignment horizontal="center" wrapText="1"/>
    </xf>
    <xf numFmtId="185" fontId="3" fillId="0" borderId="10" xfId="0" applyNumberFormat="1" applyFont="1" applyFill="1" applyBorder="1" applyAlignment="1">
      <alignment horizontal="center" wrapText="1"/>
    </xf>
    <xf numFmtId="185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85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horizontal="center" wrapText="1"/>
    </xf>
    <xf numFmtId="185" fontId="0" fillId="0" borderId="10" xfId="0" applyNumberFormat="1" applyFont="1" applyFill="1" applyBorder="1" applyAlignment="1">
      <alignment horizontal="center" wrapText="1"/>
    </xf>
    <xf numFmtId="18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5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185" fontId="0" fillId="0" borderId="16" xfId="0" applyNumberFormat="1" applyFont="1" applyBorder="1" applyAlignment="1">
      <alignment horizontal="center"/>
    </xf>
    <xf numFmtId="185" fontId="0" fillId="0" borderId="1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185" fontId="44" fillId="0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85" fontId="44" fillId="0" borderId="10" xfId="0" applyNumberFormat="1" applyFont="1" applyFill="1" applyBorder="1" applyAlignment="1">
      <alignment horizontal="center" wrapText="1"/>
    </xf>
    <xf numFmtId="0" fontId="43" fillId="0" borderId="17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182" fontId="44" fillId="0" borderId="0" xfId="0" applyNumberFormat="1" applyFont="1" applyAlignment="1">
      <alignment/>
    </xf>
    <xf numFmtId="0" fontId="44" fillId="0" borderId="18" xfId="0" applyFont="1" applyFill="1" applyBorder="1" applyAlignment="1">
      <alignment wrapText="1"/>
    </xf>
    <xf numFmtId="0" fontId="45" fillId="0" borderId="18" xfId="0" applyFont="1" applyFill="1" applyBorder="1" applyAlignment="1">
      <alignment horizontal="center"/>
    </xf>
    <xf numFmtId="185" fontId="44" fillId="0" borderId="18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74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2-2024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-3-4%202022-202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9">
          <cell r="J69">
            <v>31553.24928</v>
          </cell>
          <cell r="K69">
            <v>33972.48983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4"/>
      <sheetName val="пр 3"/>
      <sheetName val="пр 2"/>
      <sheetName val="Св.бюдж.роспись"/>
      <sheetName val="Ув.о бюдж.ассигн."/>
      <sheetName val="Бюджетная роспись ГРБС"/>
      <sheetName val="Ув о бюдж ассигн 2"/>
    </sheetNames>
    <sheetDataSet>
      <sheetData sheetId="0">
        <row r="10">
          <cell r="I10">
            <v>32710.529830000003</v>
          </cell>
          <cell r="J10">
            <v>33972.48983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E30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16" customWidth="1"/>
    <col min="4" max="4" width="14.75390625" style="0" bestFit="1" customWidth="1"/>
    <col min="5" max="5" width="12.875" style="0" customWidth="1"/>
    <col min="6" max="6" width="15.25390625" style="0" customWidth="1"/>
  </cols>
  <sheetData>
    <row r="1" spans="2:5" ht="19.5" customHeight="1">
      <c r="B1" s="1"/>
      <c r="E1" s="15" t="s">
        <v>69</v>
      </c>
    </row>
    <row r="2" spans="1:3" ht="12.75" hidden="1">
      <c r="A2" s="1"/>
      <c r="B2" s="1"/>
      <c r="C2" s="15" t="s">
        <v>7</v>
      </c>
    </row>
    <row r="3" spans="1:5" ht="84" customHeight="1">
      <c r="A3" s="1"/>
      <c r="C3" s="67" t="s">
        <v>70</v>
      </c>
      <c r="D3" s="67"/>
      <c r="E3" s="67"/>
    </row>
    <row r="4" spans="1:2" ht="15.75">
      <c r="A4" s="2"/>
      <c r="B4" s="4"/>
    </row>
    <row r="5" spans="1:5" ht="27.75" customHeight="1">
      <c r="A5" s="68" t="s">
        <v>68</v>
      </c>
      <c r="B5" s="68"/>
      <c r="C5" s="68"/>
      <c r="D5" s="68"/>
      <c r="E5" s="68"/>
    </row>
    <row r="6" ht="12.75">
      <c r="A6" s="3"/>
    </row>
    <row r="7" ht="13.5" thickBot="1">
      <c r="E7" s="17" t="s">
        <v>0</v>
      </c>
    </row>
    <row r="8" spans="1:5" ht="18.75" customHeight="1" thickBot="1">
      <c r="A8" s="60" t="s">
        <v>1</v>
      </c>
      <c r="B8" s="62" t="s">
        <v>8</v>
      </c>
      <c r="C8" s="64" t="s">
        <v>2</v>
      </c>
      <c r="D8" s="65"/>
      <c r="E8" s="66"/>
    </row>
    <row r="9" spans="1:6" ht="18.75" customHeight="1" thickBot="1">
      <c r="A9" s="61"/>
      <c r="B9" s="63"/>
      <c r="C9" s="43">
        <v>2022</v>
      </c>
      <c r="D9" s="18">
        <v>2023</v>
      </c>
      <c r="E9" s="18">
        <v>2024</v>
      </c>
      <c r="F9" s="26"/>
    </row>
    <row r="10" spans="1:6" s="28" customFormat="1" ht="30.75" customHeight="1" thickBot="1">
      <c r="A10" s="19" t="s">
        <v>26</v>
      </c>
      <c r="B10" s="11" t="s">
        <v>9</v>
      </c>
      <c r="C10" s="21">
        <f>C11+C22</f>
        <v>1845.2190899999987</v>
      </c>
      <c r="D10" s="21">
        <f>D11+D22</f>
        <v>1157.28055</v>
      </c>
      <c r="E10" s="21">
        <f>E11+E22</f>
        <v>0</v>
      </c>
      <c r="F10" s="26"/>
    </row>
    <row r="11" spans="1:5" s="28" customFormat="1" ht="31.5" customHeight="1">
      <c r="A11" s="6" t="s">
        <v>11</v>
      </c>
      <c r="B11" s="11" t="s">
        <v>9</v>
      </c>
      <c r="C11" s="27">
        <f>C12+C17</f>
        <v>0</v>
      </c>
      <c r="D11" s="27">
        <f>SUM(D12,D17)</f>
        <v>1157.28055</v>
      </c>
      <c r="E11" s="27">
        <f>SUM(E12,E17)</f>
        <v>0</v>
      </c>
    </row>
    <row r="12" spans="1:5" s="28" customFormat="1" ht="32.25" customHeight="1">
      <c r="A12" s="7" t="s">
        <v>10</v>
      </c>
      <c r="B12" s="12" t="s">
        <v>25</v>
      </c>
      <c r="C12" s="25">
        <f>C13+C15</f>
        <v>0</v>
      </c>
      <c r="D12" s="25">
        <f>D13</f>
        <v>1157.28055</v>
      </c>
      <c r="E12" s="25">
        <f>E13</f>
        <v>0</v>
      </c>
    </row>
    <row r="13" spans="1:5" s="28" customFormat="1" ht="25.5">
      <c r="A13" s="5" t="s">
        <v>28</v>
      </c>
      <c r="B13" s="13" t="s">
        <v>45</v>
      </c>
      <c r="C13" s="23">
        <f>C14</f>
        <v>0</v>
      </c>
      <c r="D13" s="23">
        <f>D14</f>
        <v>1157.28055</v>
      </c>
      <c r="E13" s="23">
        <f>E14</f>
        <v>0</v>
      </c>
    </row>
    <row r="14" spans="1:5" s="28" customFormat="1" ht="38.25">
      <c r="A14" s="34" t="s">
        <v>29</v>
      </c>
      <c r="B14" s="13" t="s">
        <v>27</v>
      </c>
      <c r="C14" s="24">
        <v>0</v>
      </c>
      <c r="D14" s="41">
        <v>1157.28055</v>
      </c>
      <c r="E14" s="42">
        <v>0</v>
      </c>
    </row>
    <row r="15" spans="1:5" s="28" customFormat="1" ht="30.75" customHeight="1">
      <c r="A15" s="5" t="s">
        <v>30</v>
      </c>
      <c r="B15" s="13" t="s">
        <v>23</v>
      </c>
      <c r="C15" s="23">
        <f>C16</f>
        <v>0</v>
      </c>
      <c r="D15" s="23">
        <f>D16</f>
        <v>0</v>
      </c>
      <c r="E15" s="23">
        <f>E16</f>
        <v>0</v>
      </c>
    </row>
    <row r="16" spans="1:5" s="28" customFormat="1" ht="25.5">
      <c r="A16" s="34" t="s">
        <v>37</v>
      </c>
      <c r="B16" s="13" t="s">
        <v>38</v>
      </c>
      <c r="C16" s="23">
        <v>0</v>
      </c>
      <c r="D16" s="23">
        <v>0</v>
      </c>
      <c r="E16" s="23">
        <v>0</v>
      </c>
    </row>
    <row r="17" spans="1:5" s="28" customFormat="1" ht="38.25">
      <c r="A17" s="9" t="s">
        <v>12</v>
      </c>
      <c r="B17" s="12" t="s">
        <v>24</v>
      </c>
      <c r="C17" s="25">
        <f>C18+C20</f>
        <v>0</v>
      </c>
      <c r="D17" s="25">
        <f>D18+D20</f>
        <v>0</v>
      </c>
      <c r="E17" s="25">
        <f>E18+E20</f>
        <v>0</v>
      </c>
    </row>
    <row r="18" spans="1:5" s="28" customFormat="1" ht="38.25">
      <c r="A18" s="5" t="s">
        <v>34</v>
      </c>
      <c r="B18" s="13" t="s">
        <v>44</v>
      </c>
      <c r="C18" s="23">
        <f>C19</f>
        <v>0</v>
      </c>
      <c r="D18" s="23">
        <f>D19</f>
        <v>0</v>
      </c>
      <c r="E18" s="23">
        <f>E19</f>
        <v>0</v>
      </c>
    </row>
    <row r="19" spans="1:5" s="28" customFormat="1" ht="38.25">
      <c r="A19" s="35" t="s">
        <v>31</v>
      </c>
      <c r="B19" s="13" t="s">
        <v>40</v>
      </c>
      <c r="C19" s="23">
        <v>0</v>
      </c>
      <c r="D19" s="23">
        <v>0</v>
      </c>
      <c r="E19" s="23">
        <v>0</v>
      </c>
    </row>
    <row r="20" spans="1:5" s="28" customFormat="1" ht="38.25">
      <c r="A20" s="5" t="s">
        <v>35</v>
      </c>
      <c r="B20" s="13" t="s">
        <v>43</v>
      </c>
      <c r="C20" s="29">
        <f>C21</f>
        <v>0</v>
      </c>
      <c r="D20" s="29">
        <f>D21</f>
        <v>0</v>
      </c>
      <c r="E20" s="29">
        <f>E21</f>
        <v>0</v>
      </c>
    </row>
    <row r="21" spans="1:5" s="28" customFormat="1" ht="44.25" customHeight="1">
      <c r="A21" s="34" t="s">
        <v>36</v>
      </c>
      <c r="B21" s="13" t="s">
        <v>39</v>
      </c>
      <c r="C21" s="30">
        <v>0</v>
      </c>
      <c r="D21" s="30">
        <v>0</v>
      </c>
      <c r="E21" s="30">
        <v>0</v>
      </c>
    </row>
    <row r="22" spans="1:6" s="28" customFormat="1" ht="24.75" customHeight="1">
      <c r="A22" s="7" t="s">
        <v>13</v>
      </c>
      <c r="B22" s="12" t="s">
        <v>14</v>
      </c>
      <c r="C22" s="22">
        <f>C23+C27</f>
        <v>1845.2190899999987</v>
      </c>
      <c r="D22" s="22">
        <f>D23+D27</f>
        <v>0</v>
      </c>
      <c r="E22" s="22">
        <f>E23+E27</f>
        <v>0</v>
      </c>
      <c r="F22" s="31">
        <v>1845.21909</v>
      </c>
    </row>
    <row r="23" spans="1:5" s="28" customFormat="1" ht="20.25" customHeight="1">
      <c r="A23" s="8" t="s">
        <v>15</v>
      </c>
      <c r="B23" s="12" t="s">
        <v>16</v>
      </c>
      <c r="C23" s="22">
        <f>C24</f>
        <v>-58819.58037</v>
      </c>
      <c r="D23" s="22">
        <f aca="true" t="shared" si="0" ref="D23:E25">D24</f>
        <v>-32710.52983</v>
      </c>
      <c r="E23" s="22">
        <f t="shared" si="0"/>
        <v>-33972.48983</v>
      </c>
    </row>
    <row r="24" spans="1:5" s="28" customFormat="1" ht="12.75">
      <c r="A24" s="5" t="s">
        <v>17</v>
      </c>
      <c r="B24" s="13" t="s">
        <v>18</v>
      </c>
      <c r="C24" s="23">
        <f>C25</f>
        <v>-58819.58037</v>
      </c>
      <c r="D24" s="23">
        <f t="shared" si="0"/>
        <v>-32710.52983</v>
      </c>
      <c r="E24" s="23">
        <f t="shared" si="0"/>
        <v>-33972.48983</v>
      </c>
    </row>
    <row r="25" spans="1:6" s="28" customFormat="1" ht="12.75">
      <c r="A25" s="5" t="s">
        <v>3</v>
      </c>
      <c r="B25" s="13" t="s">
        <v>19</v>
      </c>
      <c r="C25" s="23">
        <f>C26</f>
        <v>-58819.58037</v>
      </c>
      <c r="D25" s="23">
        <f t="shared" si="0"/>
        <v>-32710.52983</v>
      </c>
      <c r="E25" s="23">
        <f t="shared" si="0"/>
        <v>-33972.48983</v>
      </c>
      <c r="F25" s="31"/>
    </row>
    <row r="26" spans="1:5" s="28" customFormat="1" ht="25.5">
      <c r="A26" s="5" t="s">
        <v>32</v>
      </c>
      <c r="B26" s="13" t="s">
        <v>42</v>
      </c>
      <c r="C26" s="24">
        <v>-58819.58037</v>
      </c>
      <c r="D26" s="24">
        <f>-'[1]Листв'!$J$69-D14-D19</f>
        <v>-32710.52983</v>
      </c>
      <c r="E26" s="24">
        <f>-'[1]Листв'!$K$69-E14-E19</f>
        <v>-33972.48983</v>
      </c>
    </row>
    <row r="27" spans="1:5" s="28" customFormat="1" ht="12.75">
      <c r="A27" s="8" t="s">
        <v>4</v>
      </c>
      <c r="B27" s="12" t="s">
        <v>20</v>
      </c>
      <c r="C27" s="25">
        <f>C28</f>
        <v>60664.79946</v>
      </c>
      <c r="D27" s="25">
        <f aca="true" t="shared" si="1" ref="D27:E29">D28</f>
        <v>32710.529830000003</v>
      </c>
      <c r="E27" s="25">
        <f t="shared" si="1"/>
        <v>33972.48983</v>
      </c>
    </row>
    <row r="28" spans="1:5" s="28" customFormat="1" ht="12.75">
      <c r="A28" s="5" t="s">
        <v>5</v>
      </c>
      <c r="B28" s="13" t="s">
        <v>21</v>
      </c>
      <c r="C28" s="23">
        <f>C29</f>
        <v>60664.79946</v>
      </c>
      <c r="D28" s="23">
        <f t="shared" si="1"/>
        <v>32710.529830000003</v>
      </c>
      <c r="E28" s="23">
        <f t="shared" si="1"/>
        <v>33972.48983</v>
      </c>
    </row>
    <row r="29" spans="1:6" s="28" customFormat="1" ht="12.75">
      <c r="A29" s="5" t="s">
        <v>6</v>
      </c>
      <c r="B29" s="13" t="s">
        <v>22</v>
      </c>
      <c r="C29" s="23">
        <f>C30</f>
        <v>60664.79946</v>
      </c>
      <c r="D29" s="23">
        <f t="shared" si="1"/>
        <v>32710.529830000003</v>
      </c>
      <c r="E29" s="23">
        <f t="shared" si="1"/>
        <v>33972.48983</v>
      </c>
      <c r="F29" s="32"/>
    </row>
    <row r="30" spans="1:5" ht="26.25" thickBot="1">
      <c r="A30" s="10" t="s">
        <v>33</v>
      </c>
      <c r="B30" s="14" t="s">
        <v>41</v>
      </c>
      <c r="C30" s="33">
        <v>60664.79946</v>
      </c>
      <c r="D30" s="33">
        <f>'[2]пр 4'!$I$10-D16-D21</f>
        <v>32710.529830000003</v>
      </c>
      <c r="E30" s="33">
        <f>'[2]пр 4'!$J$10-E16-E21</f>
        <v>33972.48983</v>
      </c>
    </row>
    <row r="31" ht="12.75">
      <c r="C31" s="20"/>
    </row>
  </sheetData>
  <sheetProtection/>
  <mergeCells count="5">
    <mergeCell ref="A8:A9"/>
    <mergeCell ref="B8:B9"/>
    <mergeCell ref="C8:E8"/>
    <mergeCell ref="C3:E3"/>
    <mergeCell ref="A5:E5"/>
  </mergeCells>
  <printOptions/>
  <pageMargins left="0.3937007874015748" right="0.3937007874015748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16" customWidth="1"/>
    <col min="4" max="4" width="14.75390625" style="0" bestFit="1" customWidth="1"/>
    <col min="5" max="5" width="12.875" style="0" customWidth="1"/>
    <col min="6" max="6" width="15.25390625" style="0" customWidth="1"/>
  </cols>
  <sheetData>
    <row r="1" spans="1:2" ht="16.5" customHeight="1">
      <c r="A1" s="2"/>
      <c r="B1" s="4"/>
    </row>
    <row r="2" spans="1:5" ht="27" customHeight="1">
      <c r="A2" s="68" t="s">
        <v>46</v>
      </c>
      <c r="B2" s="68"/>
      <c r="C2" s="68"/>
      <c r="D2" s="68"/>
      <c r="E2" s="68"/>
    </row>
    <row r="3" ht="12.75">
      <c r="A3" s="3"/>
    </row>
    <row r="4" ht="13.5" thickBot="1">
      <c r="C4" s="17" t="s">
        <v>0</v>
      </c>
    </row>
    <row r="5" spans="1:5" ht="13.5" thickBot="1">
      <c r="A5" s="60" t="s">
        <v>1</v>
      </c>
      <c r="B5" s="62" t="s">
        <v>8</v>
      </c>
      <c r="C5" s="69" t="s">
        <v>2</v>
      </c>
      <c r="D5" s="70"/>
      <c r="E5" s="71"/>
    </row>
    <row r="6" spans="1:5" ht="18.75" customHeight="1" thickBot="1">
      <c r="A6" s="61"/>
      <c r="B6" s="63"/>
      <c r="C6" s="18">
        <v>2021</v>
      </c>
      <c r="D6" s="18">
        <v>2022</v>
      </c>
      <c r="E6" s="18">
        <v>2023</v>
      </c>
    </row>
    <row r="7" spans="1:6" ht="33.75" customHeight="1" thickBot="1">
      <c r="A7" s="19" t="s">
        <v>26</v>
      </c>
      <c r="B7" s="11" t="s">
        <v>9</v>
      </c>
      <c r="C7" s="21">
        <f>C8+C19</f>
        <v>1845.2190899999987</v>
      </c>
      <c r="D7" s="21">
        <f>D8+D19</f>
        <v>1157.28055</v>
      </c>
      <c r="E7" s="21">
        <f>E8+E19</f>
        <v>0</v>
      </c>
      <c r="F7" s="26"/>
    </row>
    <row r="8" spans="1:6" s="28" customFormat="1" ht="30.75" customHeight="1">
      <c r="A8" s="6" t="s">
        <v>11</v>
      </c>
      <c r="B8" s="11" t="s">
        <v>9</v>
      </c>
      <c r="C8" s="27">
        <f>C9+C14</f>
        <v>0</v>
      </c>
      <c r="D8" s="27">
        <f>SUM(D9,D14)</f>
        <v>1157.28055</v>
      </c>
      <c r="E8" s="27">
        <f>SUM(E9,E14)</f>
        <v>0</v>
      </c>
      <c r="F8" s="26"/>
    </row>
    <row r="9" spans="1:5" s="28" customFormat="1" ht="31.5" customHeight="1">
      <c r="A9" s="7" t="s">
        <v>10</v>
      </c>
      <c r="B9" s="12" t="s">
        <v>25</v>
      </c>
      <c r="C9" s="25">
        <f>C10+C12</f>
        <v>0</v>
      </c>
      <c r="D9" s="25">
        <f>D10</f>
        <v>1157.28055</v>
      </c>
      <c r="E9" s="25">
        <f>E10</f>
        <v>0</v>
      </c>
    </row>
    <row r="10" spans="1:5" s="28" customFormat="1" ht="32.25" customHeight="1">
      <c r="A10" s="5" t="s">
        <v>28</v>
      </c>
      <c r="B10" s="13" t="s">
        <v>45</v>
      </c>
      <c r="C10" s="23">
        <f>C11</f>
        <v>0</v>
      </c>
      <c r="D10" s="23">
        <f>D11</f>
        <v>1157.28055</v>
      </c>
      <c r="E10" s="23">
        <f>E11</f>
        <v>0</v>
      </c>
    </row>
    <row r="11" spans="1:5" s="28" customFormat="1" ht="38.25">
      <c r="A11" s="34" t="s">
        <v>29</v>
      </c>
      <c r="B11" s="13" t="s">
        <v>27</v>
      </c>
      <c r="C11" s="23">
        <f>'источники 2022'!C14</f>
        <v>0</v>
      </c>
      <c r="D11" s="23">
        <f>'источники 2022'!D14</f>
        <v>1157.28055</v>
      </c>
      <c r="E11" s="23">
        <f>'источники 2022'!E14</f>
        <v>0</v>
      </c>
    </row>
    <row r="12" spans="1:5" s="28" customFormat="1" ht="25.5">
      <c r="A12" s="5" t="s">
        <v>30</v>
      </c>
      <c r="B12" s="13" t="s">
        <v>23</v>
      </c>
      <c r="C12" s="23">
        <f>C13</f>
        <v>0</v>
      </c>
      <c r="D12" s="23">
        <f>D13</f>
        <v>0</v>
      </c>
      <c r="E12" s="23">
        <f>E13</f>
        <v>0</v>
      </c>
    </row>
    <row r="13" spans="1:5" s="28" customFormat="1" ht="30.75" customHeight="1">
      <c r="A13" s="34" t="s">
        <v>37</v>
      </c>
      <c r="B13" s="13" t="s">
        <v>38</v>
      </c>
      <c r="C13" s="23">
        <f>'источники 2022'!C16</f>
        <v>0</v>
      </c>
      <c r="D13" s="23">
        <f>'источники 2022'!D16</f>
        <v>0</v>
      </c>
      <c r="E13" s="23">
        <f>'источники 2022'!E16</f>
        <v>0</v>
      </c>
    </row>
    <row r="14" spans="1:5" s="28" customFormat="1" ht="38.25">
      <c r="A14" s="9" t="s">
        <v>12</v>
      </c>
      <c r="B14" s="12" t="s">
        <v>24</v>
      </c>
      <c r="C14" s="25">
        <f>C15+C17</f>
        <v>0</v>
      </c>
      <c r="D14" s="25">
        <f>D15+D17</f>
        <v>0</v>
      </c>
      <c r="E14" s="25">
        <f>E15+E17</f>
        <v>0</v>
      </c>
    </row>
    <row r="15" spans="1:5" s="28" customFormat="1" ht="38.25">
      <c r="A15" s="5" t="s">
        <v>34</v>
      </c>
      <c r="B15" s="13" t="s">
        <v>44</v>
      </c>
      <c r="C15" s="23">
        <f>C16</f>
        <v>0</v>
      </c>
      <c r="D15" s="23">
        <f>D16</f>
        <v>0</v>
      </c>
      <c r="E15" s="23">
        <f>E16</f>
        <v>0</v>
      </c>
    </row>
    <row r="16" spans="1:5" s="28" customFormat="1" ht="38.25">
      <c r="A16" s="35" t="s">
        <v>31</v>
      </c>
      <c r="B16" s="13" t="s">
        <v>40</v>
      </c>
      <c r="C16" s="23">
        <f>'источники 2022'!C19</f>
        <v>0</v>
      </c>
      <c r="D16" s="23">
        <f>'источники 2022'!D19</f>
        <v>0</v>
      </c>
      <c r="E16" s="23">
        <f>'источники 2022'!E19</f>
        <v>0</v>
      </c>
    </row>
    <row r="17" spans="1:5" s="28" customFormat="1" ht="38.25">
      <c r="A17" s="5" t="s">
        <v>35</v>
      </c>
      <c r="B17" s="13" t="s">
        <v>43</v>
      </c>
      <c r="C17" s="29">
        <f>C18</f>
        <v>0</v>
      </c>
      <c r="D17" s="29">
        <f>D18</f>
        <v>0</v>
      </c>
      <c r="E17" s="29">
        <f>E18</f>
        <v>0</v>
      </c>
    </row>
    <row r="18" spans="1:5" s="28" customFormat="1" ht="38.25">
      <c r="A18" s="34" t="s">
        <v>36</v>
      </c>
      <c r="B18" s="13" t="s">
        <v>39</v>
      </c>
      <c r="C18" s="30">
        <f>'источники 2022'!C21</f>
        <v>0</v>
      </c>
      <c r="D18" s="30">
        <f>'источники 2022'!D21</f>
        <v>0</v>
      </c>
      <c r="E18" s="30">
        <f>'источники 2022'!E21</f>
        <v>0</v>
      </c>
    </row>
    <row r="19" spans="1:5" s="28" customFormat="1" ht="29.25" customHeight="1">
      <c r="A19" s="7" t="s">
        <v>13</v>
      </c>
      <c r="B19" s="12" t="s">
        <v>14</v>
      </c>
      <c r="C19" s="22">
        <f>C20+C24</f>
        <v>1845.2190899999987</v>
      </c>
      <c r="D19" s="22">
        <f>D20+D24</f>
        <v>0</v>
      </c>
      <c r="E19" s="22">
        <f>E20+E24</f>
        <v>0</v>
      </c>
    </row>
    <row r="20" spans="1:6" s="28" customFormat="1" ht="19.5" customHeight="1">
      <c r="A20" s="8" t="s">
        <v>15</v>
      </c>
      <c r="B20" s="12" t="s">
        <v>16</v>
      </c>
      <c r="C20" s="22">
        <f>C21</f>
        <v>-58819.58037</v>
      </c>
      <c r="D20" s="22">
        <f aca="true" t="shared" si="0" ref="D20:E22">D21</f>
        <v>-32710.52983</v>
      </c>
      <c r="E20" s="22">
        <f t="shared" si="0"/>
        <v>-33972.48983</v>
      </c>
      <c r="F20" s="31"/>
    </row>
    <row r="21" spans="1:5" s="28" customFormat="1" ht="20.25" customHeight="1">
      <c r="A21" s="5" t="s">
        <v>17</v>
      </c>
      <c r="B21" s="13" t="s">
        <v>18</v>
      </c>
      <c r="C21" s="23">
        <f>C22</f>
        <v>-58819.58037</v>
      </c>
      <c r="D21" s="23">
        <f t="shared" si="0"/>
        <v>-32710.52983</v>
      </c>
      <c r="E21" s="23">
        <f t="shared" si="0"/>
        <v>-33972.48983</v>
      </c>
    </row>
    <row r="22" spans="1:5" s="28" customFormat="1" ht="12.75">
      <c r="A22" s="5" t="s">
        <v>3</v>
      </c>
      <c r="B22" s="13" t="s">
        <v>19</v>
      </c>
      <c r="C22" s="23">
        <f>C23</f>
        <v>-58819.58037</v>
      </c>
      <c r="D22" s="23">
        <f t="shared" si="0"/>
        <v>-32710.52983</v>
      </c>
      <c r="E22" s="23">
        <f t="shared" si="0"/>
        <v>-33972.48983</v>
      </c>
    </row>
    <row r="23" spans="1:6" s="28" customFormat="1" ht="25.5">
      <c r="A23" s="5" t="s">
        <v>32</v>
      </c>
      <c r="B23" s="13" t="s">
        <v>42</v>
      </c>
      <c r="C23" s="24">
        <f>'источники 2022'!C25</f>
        <v>-58819.58037</v>
      </c>
      <c r="D23" s="24">
        <f>'источники 2022'!D25</f>
        <v>-32710.52983</v>
      </c>
      <c r="E23" s="24">
        <f>'источники 2022'!E25</f>
        <v>-33972.48983</v>
      </c>
      <c r="F23" s="31"/>
    </row>
    <row r="24" spans="1:5" s="28" customFormat="1" ht="12.75">
      <c r="A24" s="8" t="s">
        <v>4</v>
      </c>
      <c r="B24" s="12" t="s">
        <v>20</v>
      </c>
      <c r="C24" s="25">
        <f>C25</f>
        <v>60664.79946</v>
      </c>
      <c r="D24" s="25">
        <f aca="true" t="shared" si="1" ref="D24:E26">D25</f>
        <v>32710.529830000003</v>
      </c>
      <c r="E24" s="25">
        <f t="shared" si="1"/>
        <v>33972.48983</v>
      </c>
    </row>
    <row r="25" spans="1:5" s="28" customFormat="1" ht="12.75">
      <c r="A25" s="5" t="s">
        <v>5</v>
      </c>
      <c r="B25" s="13" t="s">
        <v>21</v>
      </c>
      <c r="C25" s="23">
        <f>C26</f>
        <v>60664.79946</v>
      </c>
      <c r="D25" s="23">
        <f t="shared" si="1"/>
        <v>32710.529830000003</v>
      </c>
      <c r="E25" s="23">
        <f t="shared" si="1"/>
        <v>33972.48983</v>
      </c>
    </row>
    <row r="26" spans="1:5" s="28" customFormat="1" ht="12.75">
      <c r="A26" s="5" t="s">
        <v>6</v>
      </c>
      <c r="B26" s="13" t="s">
        <v>22</v>
      </c>
      <c r="C26" s="23">
        <f>C27</f>
        <v>60664.79946</v>
      </c>
      <c r="D26" s="23">
        <f t="shared" si="1"/>
        <v>32710.529830000003</v>
      </c>
      <c r="E26" s="23">
        <f t="shared" si="1"/>
        <v>33972.48983</v>
      </c>
    </row>
    <row r="27" spans="1:6" s="28" customFormat="1" ht="26.25" thickBot="1">
      <c r="A27" s="10" t="s">
        <v>33</v>
      </c>
      <c r="B27" s="14" t="s">
        <v>41</v>
      </c>
      <c r="C27" s="33">
        <f>'источники 2022'!C30</f>
        <v>60664.79946</v>
      </c>
      <c r="D27" s="33">
        <f>'источники 2022'!D30</f>
        <v>32710.529830000003</v>
      </c>
      <c r="E27" s="33">
        <f>'источники 2022'!E30</f>
        <v>33972.48983</v>
      </c>
      <c r="F27" s="32"/>
    </row>
    <row r="28" ht="12.75">
      <c r="C28" s="20"/>
    </row>
    <row r="32" spans="1:3" ht="12.75">
      <c r="A32" s="36" t="s">
        <v>47</v>
      </c>
      <c r="B32" s="37"/>
      <c r="C32" s="16" t="s">
        <v>48</v>
      </c>
    </row>
    <row r="33" spans="2:3" ht="12.75">
      <c r="B33" s="38" t="s">
        <v>49</v>
      </c>
      <c r="C33" s="39" t="s">
        <v>50</v>
      </c>
    </row>
    <row r="34" ht="12.75">
      <c r="A34" s="40" t="s">
        <v>51</v>
      </c>
    </row>
    <row r="35" spans="1:3" ht="12.75">
      <c r="A35" s="36" t="s">
        <v>52</v>
      </c>
      <c r="B35" s="37"/>
      <c r="C35" s="16" t="s">
        <v>53</v>
      </c>
    </row>
    <row r="36" spans="1:3" ht="12.75">
      <c r="A36" s="40" t="s">
        <v>54</v>
      </c>
      <c r="B36" s="38" t="s">
        <v>49</v>
      </c>
      <c r="C36" s="39" t="s">
        <v>50</v>
      </c>
    </row>
  </sheetData>
  <sheetProtection/>
  <mergeCells count="4">
    <mergeCell ref="A2:E2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G37" sqref="G37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00390625" style="0" customWidth="1"/>
    <col min="4" max="4" width="16.375" style="16" customWidth="1"/>
    <col min="5" max="5" width="14.75390625" style="0" bestFit="1" customWidth="1"/>
    <col min="6" max="6" width="12.875" style="0" customWidth="1"/>
    <col min="7" max="7" width="15.25390625" style="0" customWidth="1"/>
  </cols>
  <sheetData>
    <row r="1" spans="1:3" ht="16.5" customHeight="1">
      <c r="A1" s="2"/>
      <c r="B1" s="4"/>
      <c r="C1" s="4"/>
    </row>
    <row r="2" spans="1:6" ht="27" customHeight="1">
      <c r="A2" s="68" t="s">
        <v>56</v>
      </c>
      <c r="B2" s="68"/>
      <c r="C2" s="68"/>
      <c r="D2" s="68"/>
      <c r="E2" s="68"/>
      <c r="F2" s="68"/>
    </row>
    <row r="3" spans="1:6" ht="27" customHeight="1">
      <c r="A3" s="72" t="s">
        <v>55</v>
      </c>
      <c r="B3" s="72"/>
      <c r="C3" s="72"/>
      <c r="D3" s="72"/>
      <c r="E3" s="72"/>
      <c r="F3" s="72"/>
    </row>
    <row r="4" ht="12.75">
      <c r="A4" s="3"/>
    </row>
    <row r="5" ht="13.5" thickBot="1">
      <c r="D5" s="17" t="s">
        <v>0</v>
      </c>
    </row>
    <row r="6" spans="1:6" ht="42" customHeight="1" thickBot="1">
      <c r="A6" s="60" t="s">
        <v>1</v>
      </c>
      <c r="B6" s="62" t="s">
        <v>8</v>
      </c>
      <c r="C6" s="73" t="s">
        <v>58</v>
      </c>
      <c r="D6" s="69" t="s">
        <v>2</v>
      </c>
      <c r="E6" s="70"/>
      <c r="F6" s="71"/>
    </row>
    <row r="7" spans="1:6" ht="24" customHeight="1" thickBot="1">
      <c r="A7" s="61"/>
      <c r="B7" s="63"/>
      <c r="C7" s="74"/>
      <c r="D7" s="18">
        <v>2021</v>
      </c>
      <c r="E7" s="18">
        <v>2022</v>
      </c>
      <c r="F7" s="18">
        <v>2023</v>
      </c>
    </row>
    <row r="8" spans="1:7" ht="33.75" customHeight="1" thickBot="1">
      <c r="A8" s="19" t="s">
        <v>26</v>
      </c>
      <c r="B8" s="11" t="s">
        <v>9</v>
      </c>
      <c r="C8" s="45"/>
      <c r="D8" s="21">
        <f>D9+D24</f>
        <v>1845.2190899999987</v>
      </c>
      <c r="E8" s="21">
        <f>E9+E24</f>
        <v>1157.28055</v>
      </c>
      <c r="F8" s="21">
        <f>F9+F24</f>
        <v>0</v>
      </c>
      <c r="G8" s="26"/>
    </row>
    <row r="9" spans="1:7" s="28" customFormat="1" ht="30.75" customHeight="1">
      <c r="A9" s="6" t="s">
        <v>11</v>
      </c>
      <c r="B9" s="11" t="s">
        <v>9</v>
      </c>
      <c r="C9" s="11"/>
      <c r="D9" s="27">
        <f>D10+D17</f>
        <v>0</v>
      </c>
      <c r="E9" s="27">
        <f>SUM(E10,E17)</f>
        <v>1157.28055</v>
      </c>
      <c r="F9" s="27">
        <f>SUM(F10,F17)</f>
        <v>0</v>
      </c>
      <c r="G9" s="26"/>
    </row>
    <row r="10" spans="1:6" s="28" customFormat="1" ht="31.5" customHeight="1">
      <c r="A10" s="7" t="s">
        <v>10</v>
      </c>
      <c r="B10" s="12" t="s">
        <v>25</v>
      </c>
      <c r="C10" s="12"/>
      <c r="D10" s="25">
        <f>D11+D14</f>
        <v>0</v>
      </c>
      <c r="E10" s="25">
        <f>E11</f>
        <v>1157.28055</v>
      </c>
      <c r="F10" s="25">
        <f>F11</f>
        <v>0</v>
      </c>
    </row>
    <row r="11" spans="1:6" s="28" customFormat="1" ht="32.25" customHeight="1">
      <c r="A11" s="5" t="s">
        <v>28</v>
      </c>
      <c r="B11" s="13" t="s">
        <v>45</v>
      </c>
      <c r="C11" s="13"/>
      <c r="D11" s="23">
        <f>D12</f>
        <v>0</v>
      </c>
      <c r="E11" s="23">
        <f>E12</f>
        <v>1157.28055</v>
      </c>
      <c r="F11" s="23">
        <f>F12</f>
        <v>0</v>
      </c>
    </row>
    <row r="12" spans="1:6" s="28" customFormat="1" ht="38.25">
      <c r="A12" s="34" t="s">
        <v>29</v>
      </c>
      <c r="B12" s="13" t="s">
        <v>27</v>
      </c>
      <c r="C12" s="13"/>
      <c r="D12" s="23">
        <f>'источники 2022'!C14</f>
        <v>0</v>
      </c>
      <c r="E12" s="23">
        <f>'источники 2022'!D14</f>
        <v>1157.28055</v>
      </c>
      <c r="F12" s="23">
        <f>'источники 2022'!E14</f>
        <v>0</v>
      </c>
    </row>
    <row r="13" spans="1:6" s="50" customFormat="1" ht="27.75" customHeight="1">
      <c r="A13" s="47" t="s">
        <v>59</v>
      </c>
      <c r="B13" s="48" t="s">
        <v>27</v>
      </c>
      <c r="C13" s="48">
        <v>720</v>
      </c>
      <c r="D13" s="49">
        <v>5033.3286</v>
      </c>
      <c r="E13" s="49">
        <v>1564.804</v>
      </c>
      <c r="F13" s="49">
        <v>1055.725</v>
      </c>
    </row>
    <row r="14" spans="1:6" s="28" customFormat="1" ht="25.5">
      <c r="A14" s="5" t="s">
        <v>30</v>
      </c>
      <c r="B14" s="13" t="s">
        <v>23</v>
      </c>
      <c r="C14" s="13"/>
      <c r="D14" s="23">
        <f>D15</f>
        <v>0</v>
      </c>
      <c r="E14" s="23">
        <f>E15</f>
        <v>0</v>
      </c>
      <c r="F14" s="23">
        <f>F15</f>
        <v>0</v>
      </c>
    </row>
    <row r="15" spans="1:6" s="28" customFormat="1" ht="30.75" customHeight="1">
      <c r="A15" s="34" t="s">
        <v>37</v>
      </c>
      <c r="B15" s="13" t="s">
        <v>38</v>
      </c>
      <c r="C15" s="13"/>
      <c r="D15" s="23">
        <f>'источники 2022'!C16</f>
        <v>0</v>
      </c>
      <c r="E15" s="23">
        <f>'источники 2022'!D16</f>
        <v>0</v>
      </c>
      <c r="F15" s="23">
        <f>'источники 2022'!E16</f>
        <v>0</v>
      </c>
    </row>
    <row r="16" spans="1:6" s="50" customFormat="1" ht="26.25" customHeight="1">
      <c r="A16" s="47" t="s">
        <v>60</v>
      </c>
      <c r="B16" s="48" t="s">
        <v>38</v>
      </c>
      <c r="C16" s="48">
        <v>820</v>
      </c>
      <c r="D16" s="49">
        <v>0</v>
      </c>
      <c r="E16" s="49">
        <v>0</v>
      </c>
      <c r="F16" s="49">
        <v>0</v>
      </c>
    </row>
    <row r="17" spans="1:6" s="28" customFormat="1" ht="38.25">
      <c r="A17" s="9" t="s">
        <v>12</v>
      </c>
      <c r="B17" s="12" t="s">
        <v>24</v>
      </c>
      <c r="C17" s="12"/>
      <c r="D17" s="25">
        <f>D18+D21</f>
        <v>0</v>
      </c>
      <c r="E17" s="25">
        <f>E18+E21</f>
        <v>0</v>
      </c>
      <c r="F17" s="25">
        <f>F18+F21</f>
        <v>0</v>
      </c>
    </row>
    <row r="18" spans="1:6" s="28" customFormat="1" ht="38.25">
      <c r="A18" s="5" t="s">
        <v>34</v>
      </c>
      <c r="B18" s="13" t="s">
        <v>44</v>
      </c>
      <c r="C18" s="13"/>
      <c r="D18" s="23">
        <f>D19</f>
        <v>0</v>
      </c>
      <c r="E18" s="23">
        <f>E19</f>
        <v>0</v>
      </c>
      <c r="F18" s="23">
        <f>F19</f>
        <v>0</v>
      </c>
    </row>
    <row r="19" spans="1:6" s="28" customFormat="1" ht="38.25">
      <c r="A19" s="52" t="s">
        <v>31</v>
      </c>
      <c r="B19" s="13" t="s">
        <v>40</v>
      </c>
      <c r="C19" s="13"/>
      <c r="D19" s="23">
        <f>'источники 2022'!C19</f>
        <v>0</v>
      </c>
      <c r="E19" s="23">
        <f>'источники 2022'!D19</f>
        <v>0</v>
      </c>
      <c r="F19" s="23">
        <f>'источники 2022'!E19</f>
        <v>0</v>
      </c>
    </row>
    <row r="20" spans="1:6" s="50" customFormat="1" ht="25.5">
      <c r="A20" s="47" t="s">
        <v>61</v>
      </c>
      <c r="B20" s="48" t="s">
        <v>40</v>
      </c>
      <c r="C20" s="48">
        <v>710</v>
      </c>
      <c r="D20" s="49">
        <v>0</v>
      </c>
      <c r="E20" s="49">
        <v>0</v>
      </c>
      <c r="F20" s="49">
        <v>0</v>
      </c>
    </row>
    <row r="21" spans="1:6" s="28" customFormat="1" ht="38.25">
      <c r="A21" s="5" t="s">
        <v>35</v>
      </c>
      <c r="B21" s="13" t="s">
        <v>43</v>
      </c>
      <c r="C21" s="13"/>
      <c r="D21" s="29">
        <f>D22</f>
        <v>0</v>
      </c>
      <c r="E21" s="29">
        <f>E22</f>
        <v>0</v>
      </c>
      <c r="F21" s="29">
        <f>F22</f>
        <v>0</v>
      </c>
    </row>
    <row r="22" spans="1:6" s="28" customFormat="1" ht="38.25">
      <c r="A22" s="34" t="s">
        <v>36</v>
      </c>
      <c r="B22" s="13" t="s">
        <v>39</v>
      </c>
      <c r="C22" s="13"/>
      <c r="D22" s="30">
        <f>'источники 2022'!C21</f>
        <v>0</v>
      </c>
      <c r="E22" s="30">
        <f>'источники 2022'!D21</f>
        <v>0</v>
      </c>
      <c r="F22" s="30">
        <f>'источники 2022'!E21</f>
        <v>0</v>
      </c>
    </row>
    <row r="23" spans="1:6" s="50" customFormat="1" ht="25.5">
      <c r="A23" s="47" t="s">
        <v>62</v>
      </c>
      <c r="B23" s="48" t="s">
        <v>39</v>
      </c>
      <c r="C23" s="48">
        <v>810</v>
      </c>
      <c r="D23" s="51">
        <v>-3166</v>
      </c>
      <c r="E23" s="51">
        <v>0</v>
      </c>
      <c r="F23" s="51">
        <v>0</v>
      </c>
    </row>
    <row r="24" spans="1:6" s="28" customFormat="1" ht="29.25" customHeight="1">
      <c r="A24" s="7" t="s">
        <v>13</v>
      </c>
      <c r="B24" s="12" t="s">
        <v>14</v>
      </c>
      <c r="C24" s="12"/>
      <c r="D24" s="22">
        <f>D25+D30</f>
        <v>1845.2190899999987</v>
      </c>
      <c r="E24" s="22">
        <f>E25+E30</f>
        <v>0</v>
      </c>
      <c r="F24" s="22">
        <f>F25+F30</f>
        <v>0</v>
      </c>
    </row>
    <row r="25" spans="1:7" s="28" customFormat="1" ht="19.5" customHeight="1">
      <c r="A25" s="8" t="s">
        <v>15</v>
      </c>
      <c r="B25" s="12" t="s">
        <v>16</v>
      </c>
      <c r="C25" s="12"/>
      <c r="D25" s="22">
        <f>D26</f>
        <v>-58819.58037</v>
      </c>
      <c r="E25" s="22">
        <f aca="true" t="shared" si="0" ref="E25:F27">E26</f>
        <v>-32710.52983</v>
      </c>
      <c r="F25" s="22">
        <f t="shared" si="0"/>
        <v>-33972.48983</v>
      </c>
      <c r="G25" s="31"/>
    </row>
    <row r="26" spans="1:6" s="28" customFormat="1" ht="20.25" customHeight="1">
      <c r="A26" s="5" t="s">
        <v>17</v>
      </c>
      <c r="B26" s="13" t="s">
        <v>18</v>
      </c>
      <c r="C26" s="13"/>
      <c r="D26" s="23">
        <f>D27</f>
        <v>-58819.58037</v>
      </c>
      <c r="E26" s="23">
        <f t="shared" si="0"/>
        <v>-32710.52983</v>
      </c>
      <c r="F26" s="23">
        <f t="shared" si="0"/>
        <v>-33972.48983</v>
      </c>
    </row>
    <row r="27" spans="1:6" s="28" customFormat="1" ht="12.75">
      <c r="A27" s="5" t="s">
        <v>3</v>
      </c>
      <c r="B27" s="13" t="s">
        <v>19</v>
      </c>
      <c r="C27" s="13"/>
      <c r="D27" s="23">
        <f>D28</f>
        <v>-58819.58037</v>
      </c>
      <c r="E27" s="23">
        <f t="shared" si="0"/>
        <v>-32710.52983</v>
      </c>
      <c r="F27" s="23">
        <f t="shared" si="0"/>
        <v>-33972.48983</v>
      </c>
    </row>
    <row r="28" spans="1:7" s="28" customFormat="1" ht="25.5">
      <c r="A28" s="5" t="s">
        <v>32</v>
      </c>
      <c r="B28" s="13" t="s">
        <v>42</v>
      </c>
      <c r="C28" s="13"/>
      <c r="D28" s="24">
        <f>'источники 2022'!C25</f>
        <v>-58819.58037</v>
      </c>
      <c r="E28" s="24">
        <f>'источники 2022'!D25</f>
        <v>-32710.52983</v>
      </c>
      <c r="F28" s="24">
        <f>'источники 2022'!E25</f>
        <v>-33972.48983</v>
      </c>
      <c r="G28" s="31"/>
    </row>
    <row r="29" spans="1:7" s="50" customFormat="1" ht="12.75">
      <c r="A29" s="53" t="s">
        <v>63</v>
      </c>
      <c r="B29" s="48" t="s">
        <v>42</v>
      </c>
      <c r="C29" s="48">
        <v>510</v>
      </c>
      <c r="D29" s="49">
        <v>-34685.1666</v>
      </c>
      <c r="E29" s="49">
        <v>-45801.64</v>
      </c>
      <c r="F29" s="49">
        <v>-28209.709</v>
      </c>
      <c r="G29" s="54"/>
    </row>
    <row r="30" spans="1:6" s="28" customFormat="1" ht="12.75">
      <c r="A30" s="8" t="s">
        <v>4</v>
      </c>
      <c r="B30" s="12" t="s">
        <v>20</v>
      </c>
      <c r="C30" s="12"/>
      <c r="D30" s="25">
        <f aca="true" t="shared" si="1" ref="D30:F32">D31</f>
        <v>60664.79946</v>
      </c>
      <c r="E30" s="25">
        <f t="shared" si="1"/>
        <v>32710.529830000003</v>
      </c>
      <c r="F30" s="25">
        <f t="shared" si="1"/>
        <v>33972.48983</v>
      </c>
    </row>
    <row r="31" spans="1:6" s="28" customFormat="1" ht="12.75">
      <c r="A31" s="5" t="s">
        <v>5</v>
      </c>
      <c r="B31" s="13" t="s">
        <v>21</v>
      </c>
      <c r="C31" s="13"/>
      <c r="D31" s="23">
        <f t="shared" si="1"/>
        <v>60664.79946</v>
      </c>
      <c r="E31" s="23">
        <f t="shared" si="1"/>
        <v>32710.529830000003</v>
      </c>
      <c r="F31" s="23">
        <f t="shared" si="1"/>
        <v>33972.48983</v>
      </c>
    </row>
    <row r="32" spans="1:6" s="28" customFormat="1" ht="12.75">
      <c r="A32" s="5" t="s">
        <v>6</v>
      </c>
      <c r="B32" s="13" t="s">
        <v>22</v>
      </c>
      <c r="C32" s="13"/>
      <c r="D32" s="23">
        <f t="shared" si="1"/>
        <v>60664.79946</v>
      </c>
      <c r="E32" s="23">
        <f t="shared" si="1"/>
        <v>32710.529830000003</v>
      </c>
      <c r="F32" s="23">
        <f t="shared" si="1"/>
        <v>33972.48983</v>
      </c>
    </row>
    <row r="33" spans="1:7" s="28" customFormat="1" ht="25.5">
      <c r="A33" s="5" t="s">
        <v>33</v>
      </c>
      <c r="B33" s="13" t="s">
        <v>41</v>
      </c>
      <c r="C33" s="13"/>
      <c r="D33" s="24">
        <f>'источники 2022'!C30</f>
        <v>60664.79946</v>
      </c>
      <c r="E33" s="24">
        <f>'источники 2022'!D30</f>
        <v>32710.529830000003</v>
      </c>
      <c r="F33" s="24">
        <f>'источники 2022'!E30</f>
        <v>33972.48983</v>
      </c>
      <c r="G33" s="32"/>
    </row>
    <row r="34" spans="1:7" s="50" customFormat="1" ht="13.5" thickBot="1">
      <c r="A34" s="55" t="s">
        <v>64</v>
      </c>
      <c r="B34" s="56" t="s">
        <v>57</v>
      </c>
      <c r="C34" s="56">
        <v>610</v>
      </c>
      <c r="D34" s="57">
        <v>35111.24115</v>
      </c>
      <c r="E34" s="57">
        <v>45801.64</v>
      </c>
      <c r="F34" s="57">
        <v>28209.709</v>
      </c>
      <c r="G34" s="58"/>
    </row>
    <row r="38" spans="1:4" ht="12.75">
      <c r="A38" s="36" t="s">
        <v>47</v>
      </c>
      <c r="B38" s="37"/>
      <c r="C38" s="46"/>
      <c r="D38" s="16" t="s">
        <v>48</v>
      </c>
    </row>
    <row r="39" spans="2:4" ht="12.75">
      <c r="B39" s="38" t="s">
        <v>49</v>
      </c>
      <c r="C39" s="38"/>
      <c r="D39" s="39" t="s">
        <v>50</v>
      </c>
    </row>
    <row r="40" ht="12.75">
      <c r="A40" s="40" t="s">
        <v>51</v>
      </c>
    </row>
    <row r="41" spans="1:4" ht="12.75">
      <c r="A41" s="36" t="s">
        <v>52</v>
      </c>
      <c r="B41" s="37"/>
      <c r="C41" s="46"/>
      <c r="D41" s="16" t="s">
        <v>53</v>
      </c>
    </row>
    <row r="42" spans="1:4" ht="12.75">
      <c r="A42" s="40" t="s">
        <v>54</v>
      </c>
      <c r="B42" s="38" t="s">
        <v>49</v>
      </c>
      <c r="C42" s="38"/>
      <c r="D42" s="39" t="s">
        <v>50</v>
      </c>
    </row>
  </sheetData>
  <sheetProtection/>
  <mergeCells count="6">
    <mergeCell ref="A2:F2"/>
    <mergeCell ref="A6:A7"/>
    <mergeCell ref="B6:B7"/>
    <mergeCell ref="D6:F6"/>
    <mergeCell ref="A3:F3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00390625" style="0" customWidth="1"/>
    <col min="4" max="4" width="16.375" style="16" customWidth="1"/>
    <col min="5" max="5" width="14.75390625" style="0" bestFit="1" customWidth="1"/>
    <col min="6" max="6" width="12.875" style="0" customWidth="1"/>
    <col min="7" max="7" width="15.25390625" style="0" customWidth="1"/>
  </cols>
  <sheetData>
    <row r="1" spans="1:3" ht="16.5" customHeight="1">
      <c r="A1" s="2"/>
      <c r="B1" s="4"/>
      <c r="C1" s="4"/>
    </row>
    <row r="2" spans="1:6" ht="27" customHeight="1">
      <c r="A2" s="68" t="s">
        <v>65</v>
      </c>
      <c r="B2" s="68"/>
      <c r="C2" s="68"/>
      <c r="D2" s="68"/>
      <c r="E2" s="68"/>
      <c r="F2" s="68"/>
    </row>
    <row r="3" spans="1:6" ht="27" customHeight="1">
      <c r="A3" s="72" t="s">
        <v>55</v>
      </c>
      <c r="B3" s="72"/>
      <c r="C3" s="72"/>
      <c r="D3" s="72"/>
      <c r="E3" s="72"/>
      <c r="F3" s="72"/>
    </row>
    <row r="4" ht="12.75">
      <c r="A4" s="3"/>
    </row>
    <row r="5" ht="13.5" thickBot="1">
      <c r="D5" s="17" t="s">
        <v>0</v>
      </c>
    </row>
    <row r="6" spans="1:6" ht="42" customHeight="1" thickBot="1">
      <c r="A6" s="60" t="s">
        <v>1</v>
      </c>
      <c r="B6" s="62" t="s">
        <v>8</v>
      </c>
      <c r="C6" s="73" t="s">
        <v>58</v>
      </c>
      <c r="D6" s="69" t="s">
        <v>2</v>
      </c>
      <c r="E6" s="70"/>
      <c r="F6" s="71"/>
    </row>
    <row r="7" spans="1:6" ht="24" customHeight="1" thickBot="1">
      <c r="A7" s="61"/>
      <c r="B7" s="63"/>
      <c r="C7" s="74"/>
      <c r="D7" s="18">
        <v>2021</v>
      </c>
      <c r="E7" s="18">
        <v>2022</v>
      </c>
      <c r="F7" s="18">
        <v>2023</v>
      </c>
    </row>
    <row r="8" spans="1:7" ht="33.75" customHeight="1" thickBot="1">
      <c r="A8" s="19" t="s">
        <v>26</v>
      </c>
      <c r="B8" s="11" t="s">
        <v>9</v>
      </c>
      <c r="C8" s="45"/>
      <c r="D8" s="21">
        <f>D9+D24</f>
        <v>1845.2190899999987</v>
      </c>
      <c r="E8" s="21">
        <f>E9+E24</f>
        <v>1157.28055</v>
      </c>
      <c r="F8" s="21">
        <f>F9+F24</f>
        <v>0</v>
      </c>
      <c r="G8" s="26"/>
    </row>
    <row r="9" spans="1:7" s="28" customFormat="1" ht="30.75" customHeight="1">
      <c r="A9" s="6" t="s">
        <v>11</v>
      </c>
      <c r="B9" s="11" t="s">
        <v>9</v>
      </c>
      <c r="C9" s="11"/>
      <c r="D9" s="27">
        <f>D10+D17</f>
        <v>0</v>
      </c>
      <c r="E9" s="27">
        <f>SUM(E10,E17)</f>
        <v>1157.28055</v>
      </c>
      <c r="F9" s="27">
        <f>SUM(F10,F17)</f>
        <v>0</v>
      </c>
      <c r="G9" s="26"/>
    </row>
    <row r="10" spans="1:6" s="28" customFormat="1" ht="31.5" customHeight="1">
      <c r="A10" s="7" t="s">
        <v>10</v>
      </c>
      <c r="B10" s="12" t="s">
        <v>25</v>
      </c>
      <c r="C10" s="12"/>
      <c r="D10" s="25">
        <f>D11+D14</f>
        <v>0</v>
      </c>
      <c r="E10" s="25">
        <f>E11</f>
        <v>1157.28055</v>
      </c>
      <c r="F10" s="25">
        <f>F11</f>
        <v>0</v>
      </c>
    </row>
    <row r="11" spans="1:6" s="28" customFormat="1" ht="32.25" customHeight="1">
      <c r="A11" s="5" t="s">
        <v>28</v>
      </c>
      <c r="B11" s="13" t="s">
        <v>45</v>
      </c>
      <c r="C11" s="13"/>
      <c r="D11" s="23">
        <f>D12</f>
        <v>0</v>
      </c>
      <c r="E11" s="23">
        <f>E12</f>
        <v>1157.28055</v>
      </c>
      <c r="F11" s="23">
        <f>F12</f>
        <v>0</v>
      </c>
    </row>
    <row r="12" spans="1:6" s="28" customFormat="1" ht="38.25">
      <c r="A12" s="34" t="s">
        <v>29</v>
      </c>
      <c r="B12" s="13" t="s">
        <v>27</v>
      </c>
      <c r="C12" s="13"/>
      <c r="D12" s="23">
        <f>'источники 2022'!C14</f>
        <v>0</v>
      </c>
      <c r="E12" s="23">
        <f>'источники 2022'!D14</f>
        <v>1157.28055</v>
      </c>
      <c r="F12" s="23">
        <f>'источники 2022'!E14</f>
        <v>0</v>
      </c>
    </row>
    <row r="13" spans="1:6" s="50" customFormat="1" ht="27.75" customHeight="1">
      <c r="A13" s="47" t="s">
        <v>59</v>
      </c>
      <c r="B13" s="48" t="s">
        <v>27</v>
      </c>
      <c r="C13" s="48">
        <v>720</v>
      </c>
      <c r="D13" s="49">
        <f>'Увед. о бюдж ассигн'!D13</f>
        <v>5033.3286</v>
      </c>
      <c r="E13" s="49">
        <f>'Увед. о бюдж ассигн'!E13</f>
        <v>1564.804</v>
      </c>
      <c r="F13" s="49">
        <f>'Увед. о бюдж ассигн'!F13</f>
        <v>1055.725</v>
      </c>
    </row>
    <row r="14" spans="1:6" s="28" customFormat="1" ht="25.5">
      <c r="A14" s="5" t="s">
        <v>30</v>
      </c>
      <c r="B14" s="13" t="s">
        <v>23</v>
      </c>
      <c r="C14" s="13"/>
      <c r="D14" s="23">
        <f>D15</f>
        <v>0</v>
      </c>
      <c r="E14" s="23">
        <f>E15</f>
        <v>0</v>
      </c>
      <c r="F14" s="23">
        <f>F15</f>
        <v>0</v>
      </c>
    </row>
    <row r="15" spans="1:6" s="28" customFormat="1" ht="30.75" customHeight="1">
      <c r="A15" s="34" t="s">
        <v>37</v>
      </c>
      <c r="B15" s="13" t="s">
        <v>38</v>
      </c>
      <c r="C15" s="13"/>
      <c r="D15" s="23">
        <f>'источники 2022'!C16</f>
        <v>0</v>
      </c>
      <c r="E15" s="23">
        <f>'источники 2022'!D16</f>
        <v>0</v>
      </c>
      <c r="F15" s="23">
        <f>'источники 2022'!E16</f>
        <v>0</v>
      </c>
    </row>
    <row r="16" spans="1:6" s="50" customFormat="1" ht="26.25" customHeight="1">
      <c r="A16" s="47" t="s">
        <v>60</v>
      </c>
      <c r="B16" s="48" t="s">
        <v>38</v>
      </c>
      <c r="C16" s="48">
        <v>820</v>
      </c>
      <c r="D16" s="49">
        <f>'Увед. о бюдж ассигн'!D16</f>
        <v>0</v>
      </c>
      <c r="E16" s="49">
        <f>'Увед. о бюдж ассигн'!E16</f>
        <v>0</v>
      </c>
      <c r="F16" s="49">
        <f>'Увед. о бюдж ассигн'!F16</f>
        <v>0</v>
      </c>
    </row>
    <row r="17" spans="1:6" s="28" customFormat="1" ht="38.25">
      <c r="A17" s="9" t="s">
        <v>12</v>
      </c>
      <c r="B17" s="12" t="s">
        <v>24</v>
      </c>
      <c r="C17" s="12"/>
      <c r="D17" s="25">
        <f>D18+D21</f>
        <v>0</v>
      </c>
      <c r="E17" s="25">
        <f>E18+E21</f>
        <v>0</v>
      </c>
      <c r="F17" s="25">
        <f>F18+F21</f>
        <v>0</v>
      </c>
    </row>
    <row r="18" spans="1:6" s="28" customFormat="1" ht="38.25">
      <c r="A18" s="5" t="s">
        <v>34</v>
      </c>
      <c r="B18" s="13" t="s">
        <v>44</v>
      </c>
      <c r="C18" s="13"/>
      <c r="D18" s="23">
        <f>D19</f>
        <v>0</v>
      </c>
      <c r="E18" s="23">
        <f>E19</f>
        <v>0</v>
      </c>
      <c r="F18" s="23">
        <f>F19</f>
        <v>0</v>
      </c>
    </row>
    <row r="19" spans="1:6" s="28" customFormat="1" ht="38.25">
      <c r="A19" s="52" t="s">
        <v>31</v>
      </c>
      <c r="B19" s="13" t="s">
        <v>40</v>
      </c>
      <c r="C19" s="13"/>
      <c r="D19" s="23">
        <f>'источники 2022'!C19</f>
        <v>0</v>
      </c>
      <c r="E19" s="23">
        <f>'источники 2022'!D19</f>
        <v>0</v>
      </c>
      <c r="F19" s="23">
        <f>'источники 2022'!E19</f>
        <v>0</v>
      </c>
    </row>
    <row r="20" spans="1:6" s="50" customFormat="1" ht="25.5">
      <c r="A20" s="47" t="s">
        <v>61</v>
      </c>
      <c r="B20" s="48" t="s">
        <v>40</v>
      </c>
      <c r="C20" s="48">
        <v>710</v>
      </c>
      <c r="D20" s="49">
        <f>'Увед. о бюдж ассигн'!D20</f>
        <v>0</v>
      </c>
      <c r="E20" s="49">
        <f>'Увед. о бюдж ассигн'!E20</f>
        <v>0</v>
      </c>
      <c r="F20" s="49">
        <f>'Увед. о бюдж ассигн'!F20</f>
        <v>0</v>
      </c>
    </row>
    <row r="21" spans="1:6" s="28" customFormat="1" ht="38.25">
      <c r="A21" s="5" t="s">
        <v>35</v>
      </c>
      <c r="B21" s="13" t="s">
        <v>43</v>
      </c>
      <c r="C21" s="13"/>
      <c r="D21" s="29">
        <f>D22</f>
        <v>0</v>
      </c>
      <c r="E21" s="29">
        <f>E22</f>
        <v>0</v>
      </c>
      <c r="F21" s="29">
        <f>F22</f>
        <v>0</v>
      </c>
    </row>
    <row r="22" spans="1:6" s="28" customFormat="1" ht="38.25">
      <c r="A22" s="34" t="s">
        <v>36</v>
      </c>
      <c r="B22" s="13" t="s">
        <v>39</v>
      </c>
      <c r="C22" s="13"/>
      <c r="D22" s="30">
        <f>'источники 2022'!C21</f>
        <v>0</v>
      </c>
      <c r="E22" s="30">
        <f>'источники 2022'!D21</f>
        <v>0</v>
      </c>
      <c r="F22" s="30">
        <f>'источники 2022'!E21</f>
        <v>0</v>
      </c>
    </row>
    <row r="23" spans="1:6" s="50" customFormat="1" ht="25.5">
      <c r="A23" s="47" t="s">
        <v>62</v>
      </c>
      <c r="B23" s="48" t="s">
        <v>39</v>
      </c>
      <c r="C23" s="48">
        <v>810</v>
      </c>
      <c r="D23" s="51">
        <f>'Увед. о бюдж ассигн'!D23</f>
        <v>-3166</v>
      </c>
      <c r="E23" s="51">
        <f>'Увед. о бюдж ассигн'!E23</f>
        <v>0</v>
      </c>
      <c r="F23" s="51">
        <f>'Увед. о бюдж ассигн'!F23</f>
        <v>0</v>
      </c>
    </row>
    <row r="24" spans="1:6" s="28" customFormat="1" ht="29.25" customHeight="1">
      <c r="A24" s="7" t="s">
        <v>13</v>
      </c>
      <c r="B24" s="12" t="s">
        <v>14</v>
      </c>
      <c r="C24" s="12"/>
      <c r="D24" s="22">
        <f>D25+D30</f>
        <v>1845.2190899999987</v>
      </c>
      <c r="E24" s="22">
        <f>E25+E30</f>
        <v>0</v>
      </c>
      <c r="F24" s="22">
        <f>F25+F30</f>
        <v>0</v>
      </c>
    </row>
    <row r="25" spans="1:7" s="28" customFormat="1" ht="19.5" customHeight="1">
      <c r="A25" s="8" t="s">
        <v>15</v>
      </c>
      <c r="B25" s="12" t="s">
        <v>16</v>
      </c>
      <c r="C25" s="12"/>
      <c r="D25" s="22">
        <f>D26</f>
        <v>-58819.58037</v>
      </c>
      <c r="E25" s="22">
        <f aca="true" t="shared" si="0" ref="E25:F27">E26</f>
        <v>-32710.52983</v>
      </c>
      <c r="F25" s="22">
        <f t="shared" si="0"/>
        <v>-33972.48983</v>
      </c>
      <c r="G25" s="31"/>
    </row>
    <row r="26" spans="1:6" s="28" customFormat="1" ht="20.25" customHeight="1">
      <c r="A26" s="5" t="s">
        <v>17</v>
      </c>
      <c r="B26" s="13" t="s">
        <v>18</v>
      </c>
      <c r="C26" s="13"/>
      <c r="D26" s="23">
        <f>D27</f>
        <v>-58819.58037</v>
      </c>
      <c r="E26" s="23">
        <f t="shared" si="0"/>
        <v>-32710.52983</v>
      </c>
      <c r="F26" s="23">
        <f t="shared" si="0"/>
        <v>-33972.48983</v>
      </c>
    </row>
    <row r="27" spans="1:6" s="28" customFormat="1" ht="12.75">
      <c r="A27" s="5" t="s">
        <v>3</v>
      </c>
      <c r="B27" s="13" t="s">
        <v>19</v>
      </c>
      <c r="C27" s="13"/>
      <c r="D27" s="23">
        <f>D28</f>
        <v>-58819.58037</v>
      </c>
      <c r="E27" s="23">
        <f t="shared" si="0"/>
        <v>-32710.52983</v>
      </c>
      <c r="F27" s="23">
        <f t="shared" si="0"/>
        <v>-33972.48983</v>
      </c>
    </row>
    <row r="28" spans="1:7" s="28" customFormat="1" ht="25.5">
      <c r="A28" s="5" t="s">
        <v>32</v>
      </c>
      <c r="B28" s="13" t="s">
        <v>42</v>
      </c>
      <c r="C28" s="13"/>
      <c r="D28" s="24">
        <f>'источники 2022'!C25</f>
        <v>-58819.58037</v>
      </c>
      <c r="E28" s="24">
        <f>'источники 2022'!D25</f>
        <v>-32710.52983</v>
      </c>
      <c r="F28" s="24">
        <f>'источники 2022'!E25</f>
        <v>-33972.48983</v>
      </c>
      <c r="G28" s="31"/>
    </row>
    <row r="29" spans="1:7" s="50" customFormat="1" ht="12.75">
      <c r="A29" s="53" t="s">
        <v>63</v>
      </c>
      <c r="B29" s="48" t="s">
        <v>42</v>
      </c>
      <c r="C29" s="48">
        <v>510</v>
      </c>
      <c r="D29" s="49">
        <f>'Увед. о бюдж ассигн'!D29</f>
        <v>-34685.1666</v>
      </c>
      <c r="E29" s="49">
        <f>'Увед. о бюдж ассигн'!E29</f>
        <v>-45801.64</v>
      </c>
      <c r="F29" s="49">
        <f>'Увед. о бюдж ассигн'!F29</f>
        <v>-28209.709</v>
      </c>
      <c r="G29" s="54"/>
    </row>
    <row r="30" spans="1:6" s="28" customFormat="1" ht="12.75">
      <c r="A30" s="8" t="s">
        <v>4</v>
      </c>
      <c r="B30" s="12" t="s">
        <v>20</v>
      </c>
      <c r="C30" s="12"/>
      <c r="D30" s="25">
        <f aca="true" t="shared" si="1" ref="D30:F32">D31</f>
        <v>60664.79946</v>
      </c>
      <c r="E30" s="25">
        <f t="shared" si="1"/>
        <v>32710.529830000003</v>
      </c>
      <c r="F30" s="25">
        <f t="shared" si="1"/>
        <v>33972.48983</v>
      </c>
    </row>
    <row r="31" spans="1:6" s="28" customFormat="1" ht="12.75">
      <c r="A31" s="5" t="s">
        <v>5</v>
      </c>
      <c r="B31" s="13" t="s">
        <v>21</v>
      </c>
      <c r="C31" s="13"/>
      <c r="D31" s="23">
        <f t="shared" si="1"/>
        <v>60664.79946</v>
      </c>
      <c r="E31" s="23">
        <f t="shared" si="1"/>
        <v>32710.529830000003</v>
      </c>
      <c r="F31" s="23">
        <f t="shared" si="1"/>
        <v>33972.48983</v>
      </c>
    </row>
    <row r="32" spans="1:6" s="28" customFormat="1" ht="12.75">
      <c r="A32" s="5" t="s">
        <v>6</v>
      </c>
      <c r="B32" s="13" t="s">
        <v>22</v>
      </c>
      <c r="C32" s="13"/>
      <c r="D32" s="23">
        <f t="shared" si="1"/>
        <v>60664.79946</v>
      </c>
      <c r="E32" s="23">
        <f t="shared" si="1"/>
        <v>32710.529830000003</v>
      </c>
      <c r="F32" s="23">
        <f t="shared" si="1"/>
        <v>33972.48983</v>
      </c>
    </row>
    <row r="33" spans="1:7" s="28" customFormat="1" ht="25.5">
      <c r="A33" s="5" t="s">
        <v>33</v>
      </c>
      <c r="B33" s="13" t="s">
        <v>41</v>
      </c>
      <c r="C33" s="13"/>
      <c r="D33" s="24">
        <f>'источники 2022'!C30</f>
        <v>60664.79946</v>
      </c>
      <c r="E33" s="24">
        <f>'источники 2022'!D30</f>
        <v>32710.529830000003</v>
      </c>
      <c r="F33" s="24">
        <f>'источники 2022'!E30</f>
        <v>33972.48983</v>
      </c>
      <c r="G33" s="32"/>
    </row>
    <row r="34" spans="1:7" s="50" customFormat="1" ht="13.5" thickBot="1">
      <c r="A34" s="55" t="s">
        <v>64</v>
      </c>
      <c r="B34" s="56" t="s">
        <v>57</v>
      </c>
      <c r="C34" s="56">
        <v>610</v>
      </c>
      <c r="D34" s="57">
        <f>'Увед. о бюдж ассигн'!D34</f>
        <v>35111.24115</v>
      </c>
      <c r="E34" s="57">
        <f>'Увед. о бюдж ассигн'!E34</f>
        <v>45801.64</v>
      </c>
      <c r="F34" s="57">
        <f>'Увед. о бюдж ассигн'!F34</f>
        <v>28209.709</v>
      </c>
      <c r="G34" s="58"/>
    </row>
    <row r="38" spans="1:4" ht="12.75">
      <c r="A38" s="36" t="s">
        <v>47</v>
      </c>
      <c r="B38" s="37"/>
      <c r="C38" s="46"/>
      <c r="D38" s="16" t="s">
        <v>48</v>
      </c>
    </row>
    <row r="39" spans="2:4" ht="12.75">
      <c r="B39" s="38" t="s">
        <v>49</v>
      </c>
      <c r="C39" s="38"/>
      <c r="D39" s="39" t="s">
        <v>50</v>
      </c>
    </row>
    <row r="40" ht="12.75">
      <c r="A40" s="40" t="s">
        <v>51</v>
      </c>
    </row>
    <row r="41" spans="1:4" ht="12.75">
      <c r="A41" s="36" t="s">
        <v>52</v>
      </c>
      <c r="B41" s="37"/>
      <c r="C41" s="46"/>
      <c r="D41" s="16" t="s">
        <v>53</v>
      </c>
    </row>
    <row r="42" spans="1:4" ht="12.75">
      <c r="A42" s="40" t="s">
        <v>54</v>
      </c>
      <c r="B42" s="38" t="s">
        <v>49</v>
      </c>
      <c r="C42" s="38"/>
      <c r="D42" s="39" t="s">
        <v>50</v>
      </c>
    </row>
  </sheetData>
  <sheetProtection/>
  <mergeCells count="6">
    <mergeCell ref="A2:F2"/>
    <mergeCell ref="A3:F3"/>
    <mergeCell ref="A6:A7"/>
    <mergeCell ref="B6:B7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4.00390625" style="0" customWidth="1"/>
    <col min="4" max="4" width="16.375" style="16" customWidth="1"/>
    <col min="5" max="5" width="14.75390625" style="0" bestFit="1" customWidth="1"/>
    <col min="6" max="6" width="12.875" style="0" customWidth="1"/>
    <col min="7" max="7" width="15.25390625" style="0" customWidth="1"/>
  </cols>
  <sheetData>
    <row r="1" spans="1:3" ht="16.5" customHeight="1">
      <c r="A1" s="2"/>
      <c r="B1" s="4"/>
      <c r="C1" s="4"/>
    </row>
    <row r="2" spans="1:6" ht="27" customHeight="1">
      <c r="A2" s="68" t="s">
        <v>66</v>
      </c>
      <c r="B2" s="68"/>
      <c r="C2" s="68"/>
      <c r="D2" s="68"/>
      <c r="E2" s="68"/>
      <c r="F2" s="68"/>
    </row>
    <row r="3" spans="1:6" ht="27" customHeight="1">
      <c r="A3" s="72" t="s">
        <v>55</v>
      </c>
      <c r="B3" s="72"/>
      <c r="C3" s="72"/>
      <c r="D3" s="72"/>
      <c r="E3" s="72"/>
      <c r="F3" s="72"/>
    </row>
    <row r="4" spans="1:6" ht="27" customHeight="1">
      <c r="A4" s="59" t="s">
        <v>67</v>
      </c>
      <c r="B4" s="44"/>
      <c r="C4" s="44"/>
      <c r="D4" s="44"/>
      <c r="E4" s="44"/>
      <c r="F4" s="44"/>
    </row>
    <row r="5" ht="12.75">
      <c r="A5" s="3"/>
    </row>
    <row r="6" ht="13.5" thickBot="1">
      <c r="D6" s="17" t="s">
        <v>0</v>
      </c>
    </row>
    <row r="7" spans="1:6" ht="42" customHeight="1" thickBot="1">
      <c r="A7" s="60" t="s">
        <v>1</v>
      </c>
      <c r="B7" s="62" t="s">
        <v>8</v>
      </c>
      <c r="C7" s="73" t="s">
        <v>58</v>
      </c>
      <c r="D7" s="69" t="s">
        <v>2</v>
      </c>
      <c r="E7" s="70"/>
      <c r="F7" s="71"/>
    </row>
    <row r="8" spans="1:6" ht="24" customHeight="1" thickBot="1">
      <c r="A8" s="61"/>
      <c r="B8" s="63"/>
      <c r="C8" s="74"/>
      <c r="D8" s="18">
        <v>2021</v>
      </c>
      <c r="E8" s="18">
        <v>2022</v>
      </c>
      <c r="F8" s="18">
        <v>2023</v>
      </c>
    </row>
    <row r="9" spans="1:7" ht="33.75" customHeight="1" thickBot="1">
      <c r="A9" s="19" t="s">
        <v>26</v>
      </c>
      <c r="B9" s="11" t="s">
        <v>9</v>
      </c>
      <c r="C9" s="45"/>
      <c r="D9" s="21">
        <f>D10+D25</f>
        <v>1845.2190899999987</v>
      </c>
      <c r="E9" s="21">
        <f>E10+E25</f>
        <v>1157.28055</v>
      </c>
      <c r="F9" s="21">
        <f>F10+F25</f>
        <v>0</v>
      </c>
      <c r="G9" s="26"/>
    </row>
    <row r="10" spans="1:7" s="28" customFormat="1" ht="30.75" customHeight="1">
      <c r="A10" s="6" t="s">
        <v>11</v>
      </c>
      <c r="B10" s="11" t="s">
        <v>9</v>
      </c>
      <c r="C10" s="11"/>
      <c r="D10" s="27">
        <f>D11+D18</f>
        <v>0</v>
      </c>
      <c r="E10" s="27">
        <f>SUM(E11,E18)</f>
        <v>1157.28055</v>
      </c>
      <c r="F10" s="27">
        <f>SUM(F11,F18)</f>
        <v>0</v>
      </c>
      <c r="G10" s="26"/>
    </row>
    <row r="11" spans="1:6" s="28" customFormat="1" ht="31.5" customHeight="1">
      <c r="A11" s="7" t="s">
        <v>10</v>
      </c>
      <c r="B11" s="12" t="s">
        <v>25</v>
      </c>
      <c r="C11" s="12"/>
      <c r="D11" s="25">
        <f>D12+D15</f>
        <v>0</v>
      </c>
      <c r="E11" s="25">
        <f>E12</f>
        <v>1157.28055</v>
      </c>
      <c r="F11" s="25">
        <f>F12</f>
        <v>0</v>
      </c>
    </row>
    <row r="12" spans="1:6" s="28" customFormat="1" ht="32.25" customHeight="1">
      <c r="A12" s="5" t="s">
        <v>28</v>
      </c>
      <c r="B12" s="13" t="s">
        <v>45</v>
      </c>
      <c r="C12" s="13"/>
      <c r="D12" s="23">
        <f>D13</f>
        <v>0</v>
      </c>
      <c r="E12" s="23">
        <f>E13</f>
        <v>1157.28055</v>
      </c>
      <c r="F12" s="23">
        <f>F13</f>
        <v>0</v>
      </c>
    </row>
    <row r="13" spans="1:6" s="28" customFormat="1" ht="38.25">
      <c r="A13" s="34" t="s">
        <v>29</v>
      </c>
      <c r="B13" s="13" t="s">
        <v>27</v>
      </c>
      <c r="C13" s="13"/>
      <c r="D13" s="23">
        <f>'источники 2022'!C14</f>
        <v>0</v>
      </c>
      <c r="E13" s="23">
        <f>'источники 2022'!D14</f>
        <v>1157.28055</v>
      </c>
      <c r="F13" s="23">
        <f>'источники 2022'!E14</f>
        <v>0</v>
      </c>
    </row>
    <row r="14" spans="1:6" s="50" customFormat="1" ht="27.75" customHeight="1">
      <c r="A14" s="47" t="s">
        <v>59</v>
      </c>
      <c r="B14" s="48" t="s">
        <v>27</v>
      </c>
      <c r="C14" s="48">
        <v>720</v>
      </c>
      <c r="D14" s="49">
        <f>'Увед. о бюдж ассигн'!D13</f>
        <v>5033.3286</v>
      </c>
      <c r="E14" s="49">
        <f>'Увед. о бюдж ассигн'!E13</f>
        <v>1564.804</v>
      </c>
      <c r="F14" s="49">
        <f>'Увед. о бюдж ассигн'!F13</f>
        <v>1055.725</v>
      </c>
    </row>
    <row r="15" spans="1:6" s="28" customFormat="1" ht="25.5">
      <c r="A15" s="5" t="s">
        <v>30</v>
      </c>
      <c r="B15" s="13" t="s">
        <v>23</v>
      </c>
      <c r="C15" s="13"/>
      <c r="D15" s="23">
        <f>D16</f>
        <v>0</v>
      </c>
      <c r="E15" s="23">
        <f>E16</f>
        <v>0</v>
      </c>
      <c r="F15" s="23">
        <f>F16</f>
        <v>0</v>
      </c>
    </row>
    <row r="16" spans="1:6" s="28" customFormat="1" ht="30.75" customHeight="1">
      <c r="A16" s="34" t="s">
        <v>37</v>
      </c>
      <c r="B16" s="13" t="s">
        <v>38</v>
      </c>
      <c r="C16" s="13"/>
      <c r="D16" s="23">
        <f>'источники 2022'!C16</f>
        <v>0</v>
      </c>
      <c r="E16" s="23">
        <f>'источники 2022'!D16</f>
        <v>0</v>
      </c>
      <c r="F16" s="23">
        <f>'источники 2022'!E16</f>
        <v>0</v>
      </c>
    </row>
    <row r="17" spans="1:6" s="50" customFormat="1" ht="26.25" customHeight="1">
      <c r="A17" s="47" t="s">
        <v>60</v>
      </c>
      <c r="B17" s="48" t="s">
        <v>38</v>
      </c>
      <c r="C17" s="48">
        <v>820</v>
      </c>
      <c r="D17" s="49">
        <f>'Увед. о бюдж ассигн'!D16</f>
        <v>0</v>
      </c>
      <c r="E17" s="49">
        <f>'Увед. о бюдж ассигн'!E16</f>
        <v>0</v>
      </c>
      <c r="F17" s="49">
        <f>'Увед. о бюдж ассигн'!F16</f>
        <v>0</v>
      </c>
    </row>
    <row r="18" spans="1:6" s="28" customFormat="1" ht="38.25">
      <c r="A18" s="9" t="s">
        <v>12</v>
      </c>
      <c r="B18" s="12" t="s">
        <v>24</v>
      </c>
      <c r="C18" s="12"/>
      <c r="D18" s="25">
        <f>D19+D22</f>
        <v>0</v>
      </c>
      <c r="E18" s="25">
        <f>E19+E22</f>
        <v>0</v>
      </c>
      <c r="F18" s="25">
        <f>F19+F22</f>
        <v>0</v>
      </c>
    </row>
    <row r="19" spans="1:6" s="28" customFormat="1" ht="38.25">
      <c r="A19" s="5" t="s">
        <v>34</v>
      </c>
      <c r="B19" s="13" t="s">
        <v>44</v>
      </c>
      <c r="C19" s="13"/>
      <c r="D19" s="23">
        <f>D20</f>
        <v>0</v>
      </c>
      <c r="E19" s="23">
        <f>E20</f>
        <v>0</v>
      </c>
      <c r="F19" s="23">
        <f>F20</f>
        <v>0</v>
      </c>
    </row>
    <row r="20" spans="1:6" s="28" customFormat="1" ht="38.25">
      <c r="A20" s="52" t="s">
        <v>31</v>
      </c>
      <c r="B20" s="13" t="s">
        <v>40</v>
      </c>
      <c r="C20" s="13"/>
      <c r="D20" s="23">
        <f>'источники 2022'!C19</f>
        <v>0</v>
      </c>
      <c r="E20" s="23">
        <f>'источники 2022'!D19</f>
        <v>0</v>
      </c>
      <c r="F20" s="23">
        <f>'источники 2022'!E19</f>
        <v>0</v>
      </c>
    </row>
    <row r="21" spans="1:6" s="50" customFormat="1" ht="25.5">
      <c r="A21" s="47" t="s">
        <v>61</v>
      </c>
      <c r="B21" s="48" t="s">
        <v>40</v>
      </c>
      <c r="C21" s="48">
        <v>710</v>
      </c>
      <c r="D21" s="49">
        <f>'Увед. о бюдж ассигн'!D20</f>
        <v>0</v>
      </c>
      <c r="E21" s="49">
        <f>'Увед. о бюдж ассигн'!E20</f>
        <v>0</v>
      </c>
      <c r="F21" s="49">
        <f>'Увед. о бюдж ассигн'!F20</f>
        <v>0</v>
      </c>
    </row>
    <row r="22" spans="1:6" s="28" customFormat="1" ht="38.25">
      <c r="A22" s="5" t="s">
        <v>35</v>
      </c>
      <c r="B22" s="13" t="s">
        <v>43</v>
      </c>
      <c r="C22" s="13"/>
      <c r="D22" s="29">
        <f>D23</f>
        <v>0</v>
      </c>
      <c r="E22" s="29">
        <f>E23</f>
        <v>0</v>
      </c>
      <c r="F22" s="29">
        <f>F23</f>
        <v>0</v>
      </c>
    </row>
    <row r="23" spans="1:6" s="28" customFormat="1" ht="38.25">
      <c r="A23" s="34" t="s">
        <v>36</v>
      </c>
      <c r="B23" s="13" t="s">
        <v>39</v>
      </c>
      <c r="C23" s="13"/>
      <c r="D23" s="30">
        <f>'источники 2022'!C21</f>
        <v>0</v>
      </c>
      <c r="E23" s="30">
        <f>'источники 2022'!D21</f>
        <v>0</v>
      </c>
      <c r="F23" s="30">
        <f>'источники 2022'!E21</f>
        <v>0</v>
      </c>
    </row>
    <row r="24" spans="1:6" s="50" customFormat="1" ht="25.5">
      <c r="A24" s="47" t="s">
        <v>62</v>
      </c>
      <c r="B24" s="48" t="s">
        <v>39</v>
      </c>
      <c r="C24" s="48">
        <v>810</v>
      </c>
      <c r="D24" s="51">
        <f>'Увед. о бюдж ассигн'!D23</f>
        <v>-3166</v>
      </c>
      <c r="E24" s="51">
        <f>'Увед. о бюдж ассигн'!E23</f>
        <v>0</v>
      </c>
      <c r="F24" s="51">
        <f>'Увед. о бюдж ассигн'!F23</f>
        <v>0</v>
      </c>
    </row>
    <row r="25" spans="1:6" s="28" customFormat="1" ht="29.25" customHeight="1">
      <c r="A25" s="7" t="s">
        <v>13</v>
      </c>
      <c r="B25" s="12" t="s">
        <v>14</v>
      </c>
      <c r="C25" s="12"/>
      <c r="D25" s="22">
        <f>D26+D31</f>
        <v>1845.2190899999987</v>
      </c>
      <c r="E25" s="22">
        <f>E26+E31</f>
        <v>0</v>
      </c>
      <c r="F25" s="22">
        <f>F26+F31</f>
        <v>0</v>
      </c>
    </row>
    <row r="26" spans="1:7" s="28" customFormat="1" ht="19.5" customHeight="1">
      <c r="A26" s="8" t="s">
        <v>15</v>
      </c>
      <c r="B26" s="12" t="s">
        <v>16</v>
      </c>
      <c r="C26" s="12"/>
      <c r="D26" s="22">
        <f>D27</f>
        <v>-58819.58037</v>
      </c>
      <c r="E26" s="22">
        <f aca="true" t="shared" si="0" ref="E26:F28">E27</f>
        <v>-32710.52983</v>
      </c>
      <c r="F26" s="22">
        <f t="shared" si="0"/>
        <v>-33972.48983</v>
      </c>
      <c r="G26" s="31"/>
    </row>
    <row r="27" spans="1:6" s="28" customFormat="1" ht="20.25" customHeight="1">
      <c r="A27" s="5" t="s">
        <v>17</v>
      </c>
      <c r="B27" s="13" t="s">
        <v>18</v>
      </c>
      <c r="C27" s="13"/>
      <c r="D27" s="23">
        <f>D28</f>
        <v>-58819.58037</v>
      </c>
      <c r="E27" s="23">
        <f t="shared" si="0"/>
        <v>-32710.52983</v>
      </c>
      <c r="F27" s="23">
        <f t="shared" si="0"/>
        <v>-33972.48983</v>
      </c>
    </row>
    <row r="28" spans="1:6" s="28" customFormat="1" ht="12.75">
      <c r="A28" s="5" t="s">
        <v>3</v>
      </c>
      <c r="B28" s="13" t="s">
        <v>19</v>
      </c>
      <c r="C28" s="13"/>
      <c r="D28" s="23">
        <f>D29</f>
        <v>-58819.58037</v>
      </c>
      <c r="E28" s="23">
        <f t="shared" si="0"/>
        <v>-32710.52983</v>
      </c>
      <c r="F28" s="23">
        <f t="shared" si="0"/>
        <v>-33972.48983</v>
      </c>
    </row>
    <row r="29" spans="1:7" s="28" customFormat="1" ht="25.5">
      <c r="A29" s="5" t="s">
        <v>32</v>
      </c>
      <c r="B29" s="13" t="s">
        <v>42</v>
      </c>
      <c r="C29" s="13"/>
      <c r="D29" s="24">
        <f>'источники 2022'!C25</f>
        <v>-58819.58037</v>
      </c>
      <c r="E29" s="24">
        <f>'источники 2022'!D25</f>
        <v>-32710.52983</v>
      </c>
      <c r="F29" s="24">
        <f>'источники 2022'!E25</f>
        <v>-33972.48983</v>
      </c>
      <c r="G29" s="31"/>
    </row>
    <row r="30" spans="1:7" s="50" customFormat="1" ht="12.75">
      <c r="A30" s="53" t="s">
        <v>63</v>
      </c>
      <c r="B30" s="48" t="s">
        <v>42</v>
      </c>
      <c r="C30" s="48">
        <v>510</v>
      </c>
      <c r="D30" s="49">
        <f>'Увед. о бюдж ассигн'!D29</f>
        <v>-34685.1666</v>
      </c>
      <c r="E30" s="49">
        <f>'Увед. о бюдж ассигн'!E29</f>
        <v>-45801.64</v>
      </c>
      <c r="F30" s="49">
        <f>'Увед. о бюдж ассигн'!F29</f>
        <v>-28209.709</v>
      </c>
      <c r="G30" s="54"/>
    </row>
    <row r="31" spans="1:6" s="28" customFormat="1" ht="12.75">
      <c r="A31" s="8" t="s">
        <v>4</v>
      </c>
      <c r="B31" s="12" t="s">
        <v>20</v>
      </c>
      <c r="C31" s="12"/>
      <c r="D31" s="25">
        <f aca="true" t="shared" si="1" ref="D31:F33">D32</f>
        <v>60664.79946</v>
      </c>
      <c r="E31" s="25">
        <f t="shared" si="1"/>
        <v>32710.529830000003</v>
      </c>
      <c r="F31" s="25">
        <f t="shared" si="1"/>
        <v>33972.48983</v>
      </c>
    </row>
    <row r="32" spans="1:6" s="28" customFormat="1" ht="12.75">
      <c r="A32" s="5" t="s">
        <v>5</v>
      </c>
      <c r="B32" s="13" t="s">
        <v>21</v>
      </c>
      <c r="C32" s="13"/>
      <c r="D32" s="23">
        <f t="shared" si="1"/>
        <v>60664.79946</v>
      </c>
      <c r="E32" s="23">
        <f t="shared" si="1"/>
        <v>32710.529830000003</v>
      </c>
      <c r="F32" s="23">
        <f t="shared" si="1"/>
        <v>33972.48983</v>
      </c>
    </row>
    <row r="33" spans="1:6" s="28" customFormat="1" ht="12.75">
      <c r="A33" s="5" t="s">
        <v>6</v>
      </c>
      <c r="B33" s="13" t="s">
        <v>22</v>
      </c>
      <c r="C33" s="13"/>
      <c r="D33" s="23">
        <f t="shared" si="1"/>
        <v>60664.79946</v>
      </c>
      <c r="E33" s="23">
        <f t="shared" si="1"/>
        <v>32710.529830000003</v>
      </c>
      <c r="F33" s="23">
        <f t="shared" si="1"/>
        <v>33972.48983</v>
      </c>
    </row>
    <row r="34" spans="1:7" s="28" customFormat="1" ht="25.5">
      <c r="A34" s="5" t="s">
        <v>33</v>
      </c>
      <c r="B34" s="13" t="s">
        <v>41</v>
      </c>
      <c r="C34" s="13"/>
      <c r="D34" s="24">
        <f>'источники 2022'!C30</f>
        <v>60664.79946</v>
      </c>
      <c r="E34" s="24">
        <f>'источники 2022'!D30</f>
        <v>32710.529830000003</v>
      </c>
      <c r="F34" s="24">
        <f>'источники 2022'!E30</f>
        <v>33972.48983</v>
      </c>
      <c r="G34" s="32"/>
    </row>
    <row r="35" spans="1:7" s="50" customFormat="1" ht="13.5" thickBot="1">
      <c r="A35" s="55" t="s">
        <v>64</v>
      </c>
      <c r="B35" s="56" t="s">
        <v>57</v>
      </c>
      <c r="C35" s="56">
        <v>610</v>
      </c>
      <c r="D35" s="57">
        <f>'Увед. о бюдж ассигн'!D34</f>
        <v>35111.24115</v>
      </c>
      <c r="E35" s="57">
        <f>'Увед. о бюдж ассигн'!E34</f>
        <v>45801.64</v>
      </c>
      <c r="F35" s="57">
        <f>'Увед. о бюдж ассигн'!F34</f>
        <v>28209.709</v>
      </c>
      <c r="G35" s="58"/>
    </row>
    <row r="39" spans="1:4" ht="12.75">
      <c r="A39" s="36" t="s">
        <v>47</v>
      </c>
      <c r="B39" s="37"/>
      <c r="C39" s="46"/>
      <c r="D39" s="16" t="s">
        <v>48</v>
      </c>
    </row>
    <row r="40" spans="2:4" ht="12.75">
      <c r="B40" s="38" t="s">
        <v>49</v>
      </c>
      <c r="C40" s="38"/>
      <c r="D40" s="39" t="s">
        <v>50</v>
      </c>
    </row>
    <row r="41" ht="12.75">
      <c r="A41" s="40" t="s">
        <v>51</v>
      </c>
    </row>
    <row r="42" spans="1:4" ht="12.75">
      <c r="A42" s="36" t="s">
        <v>52</v>
      </c>
      <c r="B42" s="37"/>
      <c r="C42" s="46"/>
      <c r="D42" s="16" t="s">
        <v>53</v>
      </c>
    </row>
    <row r="43" spans="1:4" ht="12.75">
      <c r="A43" s="40" t="s">
        <v>54</v>
      </c>
      <c r="B43" s="38" t="s">
        <v>49</v>
      </c>
      <c r="C43" s="38"/>
      <c r="D43" s="39" t="s">
        <v>50</v>
      </c>
    </row>
  </sheetData>
  <sheetProtection/>
  <mergeCells count="6">
    <mergeCell ref="A2:F2"/>
    <mergeCell ref="A3:F3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Секретарь</cp:lastModifiedBy>
  <cp:lastPrinted>2022-12-12T02:29:13Z</cp:lastPrinted>
  <dcterms:created xsi:type="dcterms:W3CDTF">2005-09-15T08:53:27Z</dcterms:created>
  <dcterms:modified xsi:type="dcterms:W3CDTF">2022-12-12T02:29:19Z</dcterms:modified>
  <cp:category/>
  <cp:version/>
  <cp:contentType/>
  <cp:contentStatus/>
</cp:coreProperties>
</file>