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2120" windowHeight="8580" tabRatio="598" activeTab="0"/>
  </bookViews>
  <sheets>
    <sheet name="Листв" sheetId="1" r:id="rId1"/>
  </sheets>
  <definedNames>
    <definedName name="_xlnm.Print_Titles" localSheetId="0">'Листв'!$5:$5</definedName>
  </definedNames>
  <calcPr fullCalcOnLoad="1"/>
</workbook>
</file>

<file path=xl/sharedStrings.xml><?xml version="1.0" encoding="utf-8"?>
<sst xmlns="http://schemas.openxmlformats.org/spreadsheetml/2006/main" count="499" uniqueCount="148">
  <si>
    <t>Итого доходов</t>
  </si>
  <si>
    <t>КОДЫ                                                      классификации доходов бюджетов</t>
  </si>
  <si>
    <t>Администратор</t>
  </si>
  <si>
    <t>Вид доходов</t>
  </si>
  <si>
    <t>Группа</t>
  </si>
  <si>
    <t>Подгруппа</t>
  </si>
  <si>
    <t>Статья и подстатья</t>
  </si>
  <si>
    <t>Элемент</t>
  </si>
  <si>
    <t>НАЛОГОВЫЕ И НЕНАЛОГОВЫЕ ДОХОДЫ</t>
  </si>
  <si>
    <t>000</t>
  </si>
  <si>
    <t>1</t>
  </si>
  <si>
    <t>00</t>
  </si>
  <si>
    <t>00000</t>
  </si>
  <si>
    <t>0000</t>
  </si>
  <si>
    <t>НАЛОГИ НА ПРИБЫЛЬ, ДОХОДЫ</t>
  </si>
  <si>
    <t>01</t>
  </si>
  <si>
    <t>Налог на доходы физических лиц</t>
  </si>
  <si>
    <t>02000</t>
  </si>
  <si>
    <t>110</t>
  </si>
  <si>
    <t>02020</t>
  </si>
  <si>
    <t>НАЛОГИ НА ИМУЩЕСТВО</t>
  </si>
  <si>
    <t>06</t>
  </si>
  <si>
    <t>Налог на имущество физических лиц</t>
  </si>
  <si>
    <t>01000</t>
  </si>
  <si>
    <t>01030</t>
  </si>
  <si>
    <t>10</t>
  </si>
  <si>
    <t>Земельный налог</t>
  </si>
  <si>
    <t>06000</t>
  </si>
  <si>
    <t>06010</t>
  </si>
  <si>
    <t>06013</t>
  </si>
  <si>
    <t>09</t>
  </si>
  <si>
    <t>04000</t>
  </si>
  <si>
    <t>04050</t>
  </si>
  <si>
    <t>Земельный налог (по обязательствам, возникшим до 1 января 2006 года), мобилизуемый на территориях поселений</t>
  </si>
  <si>
    <t>11</t>
  </si>
  <si>
    <t>05000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</si>
  <si>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</si>
  <si>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</si>
  <si>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</si>
  <si>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09000</t>
  </si>
  <si>
    <t>09040</t>
  </si>
  <si>
    <t>09045</t>
  </si>
  <si>
    <t>ДОХОДЫ ОТ ПРОДАЖИ МАТЕРИАЛЬНЫХ И НЕМАТЕРИАЛЬНЫХ АКТИВОВ</t>
  </si>
  <si>
    <t>14</t>
  </si>
  <si>
    <t>180</t>
  </si>
  <si>
    <t>151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</si>
  <si>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</si>
  <si>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</si>
  <si>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</si>
  <si>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02</t>
  </si>
  <si>
    <t>Дотации бюджетам субъектов Российской Федерации и муниципальных образований</t>
  </si>
  <si>
    <t>01001</t>
  </si>
  <si>
    <t>ПРОЧИЕ БЕЗВОЗМЕЗДНЫЕ ПОСТУПЛЕНИЯ</t>
  </si>
  <si>
    <t>07</t>
  </si>
  <si>
    <t>Прочие безвозмездные поступления в бюджеты поселений</t>
  </si>
  <si>
    <t>Сумма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</si>
  <si>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</si>
  <si>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</si>
  <si>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 xml:space="preserve">Земельный налог (по обязательствам, возникшим до 1января 2006 года) </t>
  </si>
  <si>
    <t>(тыс.руб.)</t>
  </si>
  <si>
    <t>02010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</si>
  <si>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</si>
  <si>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</si>
  <si>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</si>
  <si>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</si>
  <si>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</si>
  <si>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Дотации бюджетам поселений на выравнивание бюджетной  обеспеченности</t>
  </si>
  <si>
    <t>Наименование показателей</t>
  </si>
  <si>
    <t>ПЛАЛЕЖИ ОТ ГОСУДАРСТВЕННЫХ И МУНИЦИПАЛЬНЫХ УНИТАРНЫХ ПРЕДПРИЯТИЙ</t>
  </si>
  <si>
    <t>07000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</si>
  <si>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</si>
  <si>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07010</t>
  </si>
  <si>
    <t>07015</t>
  </si>
  <si>
    <t>05013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</si>
  <si>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</si>
  <si>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04053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</si>
  <si>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</si>
  <si>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</si>
  <si>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</si>
  <si>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</si>
  <si>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поселениями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</si>
  <si>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</si>
  <si>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</si>
  <si>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</si>
  <si>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на выравнивание бюджетной  обеспеченности</t>
  </si>
  <si>
    <t>707</t>
  </si>
  <si>
    <t>716</t>
  </si>
  <si>
    <t>182</t>
  </si>
  <si>
    <t xml:space="preserve">Задолженность и перерасчеты по отмененным налогам, сборам и иным обязательным платежам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</si>
  <si>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</si>
  <si>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</si>
  <si>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</si>
  <si>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</si>
  <si>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</si>
  <si>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</si>
  <si>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субъектов Российской Федерации</t>
  </si>
  <si>
    <t>02999</t>
  </si>
  <si>
    <t>Прочие неналоговые доходы</t>
  </si>
  <si>
    <t>17</t>
  </si>
  <si>
    <t>05050</t>
  </si>
  <si>
    <t>ПРОЧИЕ НЕНАЛОГОВЫЕ ДОХОДЫ</t>
  </si>
  <si>
    <t>Прочие межбюджетные трансферты передаваемые бюджетам поселений</t>
  </si>
  <si>
    <t xml:space="preserve"> Доходы от уплаты акцизов на дизельное топливо,  зачисляемые в консолидированные бюджеты субъектов  Российской Федерации</t>
  </si>
  <si>
    <t xml:space="preserve"> Доходы от уплаты акцизов на моторные масла для  дизельных и (или) карбюраторных (инжекторных)  двигателей, зачисляемые в консолидированные бюджеты</t>
  </si>
  <si>
    <t xml:space="preserve"> Доходы от уплаты акцизов на автомобильный бензин,  производимый на территории Российской Федерации, зачисляемые в консолидированные бюджеты субъектов  Российской Федерации</t>
  </si>
  <si>
    <t xml:space="preserve"> 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</si>
  <si>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НАЛОГИ НА ТОВАРЫ (РАБОТЫ, УСЛУГИ), РЕАЛИЗУЕМЫЕ НА ТЕРРИТОРИИ РОССИЙСКОЙ ФЕДЕРАЦИИ</t>
  </si>
  <si>
    <t>03</t>
  </si>
  <si>
    <t>02230</t>
  </si>
  <si>
    <t>02240</t>
  </si>
  <si>
    <t>02250</t>
  </si>
  <si>
    <t>02260</t>
  </si>
  <si>
    <t>100</t>
  </si>
  <si>
    <t>Субсидии на выравнивание обеспеченности поселений Иркутской области в целях реализации ими их отдельных полномочий</t>
  </si>
  <si>
    <t>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</si>
  <si>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</si>
  <si>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</si>
  <si>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06033</t>
  </si>
  <si>
    <t>06030</t>
  </si>
  <si>
    <t>Земельный налог с физических лиц, обладающих земельным участком, расположенным в границах городских поселений</t>
  </si>
  <si>
    <t>06043</t>
  </si>
  <si>
    <t>06040</t>
  </si>
  <si>
    <t>0000000</t>
  </si>
  <si>
    <t>0000110</t>
  </si>
  <si>
    <t>0000120</t>
  </si>
  <si>
    <t>0000151</t>
  </si>
  <si>
    <t>111</t>
  </si>
  <si>
    <t>02040</t>
  </si>
  <si>
    <t xml:space="preserve">                             ДОХОДЫ БЮДЖЕТА ЛИСТВЯНСКОГО МО на 2017 год</t>
  </si>
  <si>
    <t>30024</t>
  </si>
  <si>
    <t>49999</t>
  </si>
  <si>
    <t>35118</t>
  </si>
  <si>
    <t>Субсидии бюджетам городских поселений на софинансирование капитальных вложений в объекты муниципальной собственности</t>
  </si>
  <si>
    <t>0016120</t>
  </si>
  <si>
    <t>813</t>
  </si>
  <si>
    <t>ШТАФЫ, САНКЦИИ, ВОЗМЕЩЕНИЕ УЩЕРБА</t>
  </si>
  <si>
    <t>16</t>
  </si>
  <si>
    <t>Денежные взыскания (штрафы), установленные законами субъектов РФ за несоблюдение муниципальных правовых актов</t>
  </si>
  <si>
    <t>51040</t>
  </si>
  <si>
    <t>0000140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</si>
  <si>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</si>
  <si>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0000430</t>
  </si>
  <si>
    <t>0000180</t>
  </si>
  <si>
    <t>29999</t>
  </si>
  <si>
    <t>33050</t>
  </si>
  <si>
    <t>Денежные взыскания (штрафы), за нарушение законодательства РФ о контрактной системе в сфере закупок товаров, работ, услуг для обеспечения государственных и муниципальных нужд для нужд городского поселения</t>
  </si>
  <si>
    <t>6000140</t>
  </si>
  <si>
    <t>Приложение № 1                                                                                         к Решению Думы Листвянского МО о бюджета Листвянского муниципального образования на 2017год от 17.10.2017г. № 100 -дгп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</si>
</sst>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0000_р_._-;\-* #,##0.00000_р_._-;_-* &quot;-&quot;??_р_._-;_-@_-"/>
    <numFmt numFmtId="184" formatCode="_-* #,##0.000000_р_._-;\-* #,##0.000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Arial Cyr"/>
      <family val="2"/>
    </font>
    <font>
      <b/>
      <sz val="8"/>
      <color indexed="8"/>
      <name val="Arial Cyr"/>
      <family val="2"/>
    </font>
    <font>
      <b/>
      <sz val="8"/>
      <color indexed="8"/>
      <name val="Arial"/>
      <family val="2"/>
    </font>
    <font>
      <sz val="7"/>
      <color indexed="8"/>
      <name val="Arial CYR"/>
      <family val="2"/>
    </font>
    <font>
      <sz val="7"/>
      <name val="Arial CYR"/>
      <family val="2"/>
    </font>
    <font>
      <b/>
      <sz val="9"/>
      <color indexed="8"/>
      <name val="Arial Cyr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8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1" fontId="2" fillId="0" borderId="0" xfId="0" applyNumberFormat="1" applyFont="1" applyAlignment="1">
      <alignment/>
    </xf>
    <xf numFmtId="49" fontId="6" fillId="0" borderId="10" xfId="0" applyNumberFormat="1" applyFont="1" applyFill="1" applyBorder="1" applyAlignment="1">
      <alignment horizontal="center" vertical="center" textRotation="90"/>
    </xf>
    <xf numFmtId="49" fontId="6" fillId="0" borderId="10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Border="1" applyAlignment="1">
      <alignment horizontal="center" vertical="center"/>
    </xf>
    <xf numFmtId="175" fontId="2" fillId="0" borderId="0" xfId="0" applyNumberFormat="1" applyFont="1" applyAlignment="1">
      <alignment/>
    </xf>
    <xf numFmtId="0" fontId="9" fillId="0" borderId="10" xfId="0" applyNumberFormat="1" applyFont="1" applyFill="1" applyBorder="1" applyAlignment="1">
      <alignment wrapText="1"/>
    </xf>
    <xf numFmtId="175" fontId="1" fillId="0" borderId="0" xfId="0" applyNumberFormat="1" applyFont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left" wrapText="1"/>
    </xf>
    <xf numFmtId="0" fontId="9" fillId="0" borderId="1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wrapText="1"/>
    </xf>
    <xf numFmtId="0" fontId="16" fillId="0" borderId="0" xfId="0" applyFont="1" applyAlignment="1">
      <alignment vertical="center" wrapText="1"/>
    </xf>
    <xf numFmtId="3" fontId="2" fillId="0" borderId="0" xfId="0" applyNumberFormat="1" applyFont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/>
    </xf>
    <xf numFmtId="0" fontId="13" fillId="0" borderId="14" xfId="0" applyNumberFormat="1" applyFont="1" applyBorder="1" applyAlignment="1" applyProtection="1">
      <alignment wrapText="1" shrinkToFit="1"/>
      <protection locked="0"/>
    </xf>
    <xf numFmtId="0" fontId="17" fillId="0" borderId="10" xfId="0" applyFont="1" applyBorder="1" applyAlignment="1">
      <alignment vertical="center" wrapText="1"/>
    </xf>
    <xf numFmtId="172" fontId="2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6" fillId="0" borderId="15" xfId="0" applyFont="1" applyBorder="1" applyAlignment="1">
      <alignment vertical="center" wrapText="1"/>
    </xf>
    <xf numFmtId="0" fontId="13" fillId="0" borderId="0" xfId="0" applyFont="1" applyAlignment="1">
      <alignment horizontal="right"/>
    </xf>
    <xf numFmtId="49" fontId="4" fillId="0" borderId="16" xfId="0" applyNumberFormat="1" applyFont="1" applyFill="1" applyBorder="1" applyAlignment="1">
      <alignment horizontal="center"/>
    </xf>
    <xf numFmtId="175" fontId="12" fillId="0" borderId="10" xfId="60" applyNumberFormat="1" applyFont="1" applyBorder="1" applyAlignment="1">
      <alignment horizontal="right"/>
    </xf>
    <xf numFmtId="175" fontId="13" fillId="0" borderId="10" xfId="60" applyNumberFormat="1" applyFont="1" applyBorder="1" applyAlignment="1">
      <alignment horizontal="right"/>
    </xf>
    <xf numFmtId="175" fontId="13" fillId="32" borderId="10" xfId="60" applyNumberFormat="1" applyFont="1" applyFill="1" applyBorder="1" applyAlignment="1">
      <alignment horizontal="right"/>
    </xf>
    <xf numFmtId="175" fontId="12" fillId="32" borderId="10" xfId="60" applyNumberFormat="1" applyFont="1" applyFill="1" applyBorder="1" applyAlignment="1">
      <alignment horizontal="right"/>
    </xf>
    <xf numFmtId="175" fontId="13" fillId="32" borderId="11" xfId="60" applyNumberFormat="1" applyFont="1" applyFill="1" applyBorder="1" applyAlignment="1">
      <alignment horizontal="right"/>
    </xf>
    <xf numFmtId="175" fontId="12" fillId="0" borderId="10" xfId="60" applyNumberFormat="1" applyFont="1" applyFill="1" applyBorder="1" applyAlignment="1">
      <alignment horizontal="right"/>
    </xf>
    <xf numFmtId="175" fontId="13" fillId="0" borderId="10" xfId="60" applyNumberFormat="1" applyFont="1" applyFill="1" applyBorder="1" applyAlignment="1">
      <alignment horizontal="right"/>
    </xf>
    <xf numFmtId="175" fontId="13" fillId="0" borderId="11" xfId="60" applyNumberFormat="1" applyFont="1" applyBorder="1" applyAlignment="1">
      <alignment horizontal="right"/>
    </xf>
    <xf numFmtId="175" fontId="13" fillId="0" borderId="13" xfId="60" applyNumberFormat="1" applyFont="1" applyBorder="1" applyAlignment="1">
      <alignment horizontal="right"/>
    </xf>
    <xf numFmtId="175" fontId="12" fillId="32" borderId="10" xfId="60" applyNumberFormat="1" applyFont="1" applyFill="1" applyBorder="1" applyAlignment="1">
      <alignment horizontal="right"/>
    </xf>
    <xf numFmtId="175" fontId="13" fillId="32" borderId="13" xfId="60" applyNumberFormat="1" applyFont="1" applyFill="1" applyBorder="1" applyAlignment="1">
      <alignment horizontal="right"/>
    </xf>
    <xf numFmtId="0" fontId="16" fillId="0" borderId="10" xfId="0" applyFont="1" applyBorder="1" applyAlignment="1">
      <alignment vertical="center" wrapText="1"/>
    </xf>
    <xf numFmtId="0" fontId="16" fillId="32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/>
    </xf>
    <xf numFmtId="49" fontId="4" fillId="32" borderId="10" xfId="0" applyNumberFormat="1" applyFont="1" applyFill="1" applyBorder="1" applyAlignment="1">
      <alignment horizontal="center"/>
    </xf>
    <xf numFmtId="49" fontId="9" fillId="32" borderId="13" xfId="0" applyNumberFormat="1" applyFont="1" applyFill="1" applyBorder="1" applyAlignment="1">
      <alignment/>
    </xf>
    <xf numFmtId="0" fontId="2" fillId="32" borderId="0" xfId="0" applyFont="1" applyFill="1" applyAlignment="1">
      <alignment/>
    </xf>
    <xf numFmtId="0" fontId="9" fillId="32" borderId="10" xfId="0" applyFont="1" applyFill="1" applyBorder="1" applyAlignment="1">
      <alignment horizontal="left" wrapText="1"/>
    </xf>
    <xf numFmtId="49" fontId="9" fillId="32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49" fontId="4" fillId="0" borderId="16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49" fontId="18" fillId="32" borderId="16" xfId="0" applyNumberFormat="1" applyFont="1" applyFill="1" applyBorder="1" applyAlignment="1">
      <alignment horizontal="center"/>
    </xf>
    <xf numFmtId="49" fontId="18" fillId="32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75" fontId="1" fillId="0" borderId="11" xfId="0" applyNumberFormat="1" applyFont="1" applyBorder="1" applyAlignment="1">
      <alignment horizontal="center" vertical="center"/>
    </xf>
    <xf numFmtId="175" fontId="1" fillId="0" borderId="17" xfId="0" applyNumberFormat="1" applyFont="1" applyBorder="1" applyAlignment="1">
      <alignment horizontal="center" vertical="center"/>
    </xf>
    <xf numFmtId="175" fontId="1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textRotation="90" wrapText="1"/>
    </xf>
    <xf numFmtId="49" fontId="6" fillId="0" borderId="13" xfId="0" applyNumberFormat="1" applyFont="1" applyFill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49" fontId="6" fillId="0" borderId="21" xfId="0" applyNumberFormat="1" applyFont="1" applyFill="1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49" fontId="3" fillId="32" borderId="16" xfId="0" applyNumberFormat="1" applyFont="1" applyFill="1" applyBorder="1" applyAlignment="1">
      <alignment horizontal="center"/>
    </xf>
    <xf numFmtId="49" fontId="3" fillId="32" borderId="15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tabSelected="1" zoomScale="110" zoomScaleNormal="110" zoomScalePageLayoutView="0" workbookViewId="0" topLeftCell="A56">
      <selection activeCell="I71" sqref="I71"/>
    </sheetView>
  </sheetViews>
  <sheetFormatPr defaultColWidth="9.00390625" defaultRowHeight="12.75"/>
  <cols>
    <col min="1" max="1" width="53.75390625" style="1" customWidth="1"/>
    <col min="2" max="2" width="4.625" style="1" customWidth="1"/>
    <col min="3" max="3" width="2.625" style="1" customWidth="1"/>
    <col min="4" max="4" width="3.75390625" style="1" customWidth="1"/>
    <col min="5" max="5" width="5.875" style="1" customWidth="1"/>
    <col min="6" max="6" width="4.25390625" style="1" customWidth="1"/>
    <col min="7" max="7" width="5.00390625" style="1" customWidth="1"/>
    <col min="8" max="8" width="6.875" style="1" customWidth="1"/>
    <col min="9" max="9" width="14.375" style="1" customWidth="1"/>
    <col min="10" max="10" width="13.125" style="1" hidden="1" customWidth="1"/>
    <col min="11" max="11" width="13.625" style="1" bestFit="1" customWidth="1"/>
    <col min="12" max="13" width="9.125" style="1" customWidth="1"/>
    <col min="14" max="14" width="12.625" style="1" customWidth="1"/>
    <col min="15" max="16384" width="9.125" style="1" customWidth="1"/>
  </cols>
  <sheetData>
    <row r="1" spans="1:9" ht="51.75" customHeight="1">
      <c r="A1" s="97"/>
      <c r="B1" s="97"/>
      <c r="C1" s="97"/>
      <c r="D1" s="88" t="s">
        <v>147</v>
      </c>
      <c r="E1" s="88"/>
      <c r="F1" s="88"/>
      <c r="G1" s="88"/>
      <c r="H1" s="88"/>
      <c r="I1" s="88"/>
    </row>
    <row r="2" spans="1:9" ht="13.5" customHeight="1">
      <c r="A2" s="98"/>
      <c r="B2" s="99"/>
      <c r="C2" s="99"/>
      <c r="I2" s="49"/>
    </row>
    <row r="3" spans="1:8" ht="18" customHeight="1">
      <c r="A3" s="26" t="s">
        <v>128</v>
      </c>
      <c r="B3" s="26"/>
      <c r="C3" s="26"/>
      <c r="D3" s="26"/>
      <c r="E3" s="26"/>
      <c r="F3" s="26"/>
      <c r="G3" s="26"/>
      <c r="H3" s="26"/>
    </row>
    <row r="4" spans="1:9" ht="10.5" customHeight="1">
      <c r="A4" s="32"/>
      <c r="B4" s="32"/>
      <c r="C4" s="32"/>
      <c r="I4" s="12" t="s">
        <v>59</v>
      </c>
    </row>
    <row r="5" spans="1:9" ht="22.5" customHeight="1">
      <c r="A5" s="81" t="s">
        <v>67</v>
      </c>
      <c r="B5" s="89" t="s">
        <v>1</v>
      </c>
      <c r="C5" s="90"/>
      <c r="D5" s="90"/>
      <c r="E5" s="90"/>
      <c r="F5" s="90"/>
      <c r="G5" s="90"/>
      <c r="H5" s="91"/>
      <c r="I5" s="85" t="s">
        <v>55</v>
      </c>
    </row>
    <row r="6" spans="1:9" ht="12.75" customHeight="1">
      <c r="A6" s="82"/>
      <c r="B6" s="92" t="s">
        <v>2</v>
      </c>
      <c r="C6" s="94" t="s">
        <v>3</v>
      </c>
      <c r="D6" s="95"/>
      <c r="E6" s="95"/>
      <c r="F6" s="96"/>
      <c r="G6" s="100" t="s">
        <v>3</v>
      </c>
      <c r="H6" s="101"/>
      <c r="I6" s="86"/>
    </row>
    <row r="7" spans="1:9" ht="74.25" customHeight="1">
      <c r="A7" s="83"/>
      <c r="B7" s="93"/>
      <c r="C7" s="24" t="s">
        <v>4</v>
      </c>
      <c r="D7" s="24" t="s">
        <v>5</v>
      </c>
      <c r="E7" s="25" t="s">
        <v>6</v>
      </c>
      <c r="F7" s="24" t="s">
        <v>7</v>
      </c>
      <c r="G7" s="102"/>
      <c r="H7" s="103"/>
      <c r="I7" s="87"/>
    </row>
    <row r="8" spans="1:11" ht="15.75">
      <c r="A8" s="13" t="s">
        <v>8</v>
      </c>
      <c r="B8" s="7" t="s">
        <v>9</v>
      </c>
      <c r="C8" s="7" t="s">
        <v>10</v>
      </c>
      <c r="D8" s="7" t="s">
        <v>11</v>
      </c>
      <c r="E8" s="7" t="s">
        <v>12</v>
      </c>
      <c r="F8" s="50" t="s">
        <v>11</v>
      </c>
      <c r="G8" s="71" t="s">
        <v>122</v>
      </c>
      <c r="H8" s="72"/>
      <c r="I8" s="51">
        <f>I9+I15+I20+I28+I31+I35+I49+I55</f>
        <v>27153.08</v>
      </c>
      <c r="J8" s="33">
        <f>J9+J35+J58</f>
        <v>50862.18000000001</v>
      </c>
      <c r="K8" s="1">
        <v>17412</v>
      </c>
    </row>
    <row r="9" spans="1:10" ht="15.75">
      <c r="A9" s="14" t="s">
        <v>14</v>
      </c>
      <c r="B9" s="7" t="s">
        <v>87</v>
      </c>
      <c r="C9" s="7" t="s">
        <v>10</v>
      </c>
      <c r="D9" s="7" t="s">
        <v>15</v>
      </c>
      <c r="E9" s="7" t="s">
        <v>12</v>
      </c>
      <c r="F9" s="7" t="s">
        <v>11</v>
      </c>
      <c r="G9" s="71" t="s">
        <v>122</v>
      </c>
      <c r="H9" s="72"/>
      <c r="I9" s="51">
        <f>I10</f>
        <v>11228.9</v>
      </c>
      <c r="J9" s="46">
        <f>SUM(I9,I15,I20,I28,I31)</f>
        <v>23962.08</v>
      </c>
    </row>
    <row r="10" spans="1:9" ht="15.75">
      <c r="A10" s="15" t="s">
        <v>16</v>
      </c>
      <c r="B10" s="5" t="s">
        <v>87</v>
      </c>
      <c r="C10" s="5" t="s">
        <v>10</v>
      </c>
      <c r="D10" s="5" t="s">
        <v>15</v>
      </c>
      <c r="E10" s="5" t="s">
        <v>17</v>
      </c>
      <c r="F10" s="5" t="s">
        <v>15</v>
      </c>
      <c r="G10" s="73" t="s">
        <v>123</v>
      </c>
      <c r="H10" s="74" t="s">
        <v>18</v>
      </c>
      <c r="I10" s="52">
        <f>SUM(I11:J14)</f>
        <v>11228.9</v>
      </c>
    </row>
    <row r="11" spans="1:11" ht="60" customHeight="1">
      <c r="A11" s="34" t="s">
        <v>74</v>
      </c>
      <c r="B11" s="5" t="s">
        <v>87</v>
      </c>
      <c r="C11" s="5" t="s">
        <v>10</v>
      </c>
      <c r="D11" s="5" t="s">
        <v>15</v>
      </c>
      <c r="E11" s="5" t="s">
        <v>60</v>
      </c>
      <c r="F11" s="5" t="s">
        <v>15</v>
      </c>
      <c r="G11" s="73" t="s">
        <v>123</v>
      </c>
      <c r="H11" s="74" t="s">
        <v>18</v>
      </c>
      <c r="I11" s="53">
        <f>6510+4100</f>
        <v>10610</v>
      </c>
      <c r="K11" s="1">
        <v>4100</v>
      </c>
    </row>
    <row r="12" spans="1:9" ht="84" customHeight="1">
      <c r="A12" s="34" t="s">
        <v>76</v>
      </c>
      <c r="B12" s="5" t="s">
        <v>87</v>
      </c>
      <c r="C12" s="5" t="s">
        <v>10</v>
      </c>
      <c r="D12" s="5" t="s">
        <v>15</v>
      </c>
      <c r="E12" s="5" t="s">
        <v>19</v>
      </c>
      <c r="F12" s="5" t="s">
        <v>15</v>
      </c>
      <c r="G12" s="73" t="s">
        <v>123</v>
      </c>
      <c r="H12" s="74" t="s">
        <v>18</v>
      </c>
      <c r="I12" s="53">
        <v>605</v>
      </c>
    </row>
    <row r="13" spans="1:9" ht="33.75">
      <c r="A13" s="48" t="s">
        <v>93</v>
      </c>
      <c r="B13" s="5" t="s">
        <v>87</v>
      </c>
      <c r="C13" s="5" t="s">
        <v>10</v>
      </c>
      <c r="D13" s="5" t="s">
        <v>15</v>
      </c>
      <c r="E13" s="5" t="s">
        <v>92</v>
      </c>
      <c r="F13" s="5" t="s">
        <v>15</v>
      </c>
      <c r="G13" s="73" t="s">
        <v>123</v>
      </c>
      <c r="H13" s="74" t="s">
        <v>18</v>
      </c>
      <c r="I13" s="53">
        <v>13.3</v>
      </c>
    </row>
    <row r="14" spans="1:9" ht="33.75">
      <c r="A14" s="48" t="s">
        <v>93</v>
      </c>
      <c r="B14" s="5" t="s">
        <v>87</v>
      </c>
      <c r="C14" s="5" t="s">
        <v>10</v>
      </c>
      <c r="D14" s="5" t="s">
        <v>15</v>
      </c>
      <c r="E14" s="5" t="s">
        <v>127</v>
      </c>
      <c r="F14" s="5" t="s">
        <v>15</v>
      </c>
      <c r="G14" s="73" t="s">
        <v>123</v>
      </c>
      <c r="H14" s="74" t="s">
        <v>126</v>
      </c>
      <c r="I14" s="53">
        <v>0.6</v>
      </c>
    </row>
    <row r="15" spans="1:9" s="3" customFormat="1" ht="22.5">
      <c r="A15" s="45" t="s">
        <v>106</v>
      </c>
      <c r="B15" s="7" t="s">
        <v>112</v>
      </c>
      <c r="C15" s="7" t="s">
        <v>10</v>
      </c>
      <c r="D15" s="7" t="s">
        <v>107</v>
      </c>
      <c r="E15" s="7" t="s">
        <v>12</v>
      </c>
      <c r="F15" s="7" t="s">
        <v>11</v>
      </c>
      <c r="G15" s="71" t="s">
        <v>122</v>
      </c>
      <c r="H15" s="72"/>
      <c r="I15" s="54">
        <f>SUM(I16:I19)</f>
        <v>975.2</v>
      </c>
    </row>
    <row r="16" spans="1:9" ht="39">
      <c r="A16" s="44" t="s">
        <v>102</v>
      </c>
      <c r="B16" s="5" t="s">
        <v>112</v>
      </c>
      <c r="C16" s="5" t="s">
        <v>10</v>
      </c>
      <c r="D16" s="5" t="s">
        <v>107</v>
      </c>
      <c r="E16" s="5" t="s">
        <v>108</v>
      </c>
      <c r="F16" s="5" t="s">
        <v>15</v>
      </c>
      <c r="G16" s="73" t="s">
        <v>123</v>
      </c>
      <c r="H16" s="74" t="s">
        <v>18</v>
      </c>
      <c r="I16" s="53">
        <f>519-100.8</f>
        <v>418.2</v>
      </c>
    </row>
    <row r="17" spans="1:9" ht="39">
      <c r="A17" s="44" t="s">
        <v>103</v>
      </c>
      <c r="B17" s="5" t="s">
        <v>112</v>
      </c>
      <c r="C17" s="5" t="s">
        <v>10</v>
      </c>
      <c r="D17" s="5" t="s">
        <v>107</v>
      </c>
      <c r="E17" s="5" t="s">
        <v>109</v>
      </c>
      <c r="F17" s="5" t="s">
        <v>15</v>
      </c>
      <c r="G17" s="73" t="s">
        <v>123</v>
      </c>
      <c r="H17" s="74" t="s">
        <v>18</v>
      </c>
      <c r="I17" s="53">
        <v>6</v>
      </c>
    </row>
    <row r="18" spans="1:9" ht="51.75">
      <c r="A18" s="44" t="s">
        <v>104</v>
      </c>
      <c r="B18" s="5" t="s">
        <v>112</v>
      </c>
      <c r="C18" s="5" t="s">
        <v>10</v>
      </c>
      <c r="D18" s="5" t="s">
        <v>107</v>
      </c>
      <c r="E18" s="5" t="s">
        <v>110</v>
      </c>
      <c r="F18" s="5" t="s">
        <v>15</v>
      </c>
      <c r="G18" s="73" t="s">
        <v>123</v>
      </c>
      <c r="H18" s="74" t="s">
        <v>18</v>
      </c>
      <c r="I18" s="53">
        <v>550</v>
      </c>
    </row>
    <row r="19" spans="1:9" ht="51.75">
      <c r="A19" s="44" t="s">
        <v>105</v>
      </c>
      <c r="B19" s="5" t="s">
        <v>112</v>
      </c>
      <c r="C19" s="5" t="s">
        <v>10</v>
      </c>
      <c r="D19" s="5" t="s">
        <v>107</v>
      </c>
      <c r="E19" s="5" t="s">
        <v>111</v>
      </c>
      <c r="F19" s="5" t="s">
        <v>15</v>
      </c>
      <c r="G19" s="73" t="s">
        <v>123</v>
      </c>
      <c r="H19" s="74" t="s">
        <v>18</v>
      </c>
      <c r="I19" s="53">
        <v>1</v>
      </c>
    </row>
    <row r="20" spans="1:10" s="3" customFormat="1" ht="15.75">
      <c r="A20" s="18" t="s">
        <v>20</v>
      </c>
      <c r="B20" s="7" t="s">
        <v>87</v>
      </c>
      <c r="C20" s="7" t="s">
        <v>10</v>
      </c>
      <c r="D20" s="7" t="s">
        <v>21</v>
      </c>
      <c r="E20" s="7" t="s">
        <v>12</v>
      </c>
      <c r="F20" s="7" t="s">
        <v>11</v>
      </c>
      <c r="G20" s="71" t="s">
        <v>122</v>
      </c>
      <c r="H20" s="72"/>
      <c r="I20" s="54">
        <f>SUM(I21,I23)</f>
        <v>11736.98</v>
      </c>
      <c r="J20" s="35"/>
    </row>
    <row r="21" spans="1:9" ht="15.75">
      <c r="A21" s="16" t="s">
        <v>22</v>
      </c>
      <c r="B21" s="7" t="s">
        <v>87</v>
      </c>
      <c r="C21" s="7" t="s">
        <v>10</v>
      </c>
      <c r="D21" s="7" t="s">
        <v>21</v>
      </c>
      <c r="E21" s="8" t="s">
        <v>23</v>
      </c>
      <c r="F21" s="7" t="s">
        <v>11</v>
      </c>
      <c r="G21" s="77" t="s">
        <v>123</v>
      </c>
      <c r="H21" s="78" t="s">
        <v>18</v>
      </c>
      <c r="I21" s="54">
        <f>I22</f>
        <v>1428</v>
      </c>
    </row>
    <row r="22" spans="1:9" ht="34.5">
      <c r="A22" s="15" t="s">
        <v>115</v>
      </c>
      <c r="B22" s="5" t="s">
        <v>87</v>
      </c>
      <c r="C22" s="5" t="s">
        <v>10</v>
      </c>
      <c r="D22" s="5" t="s">
        <v>21</v>
      </c>
      <c r="E22" s="6" t="s">
        <v>24</v>
      </c>
      <c r="F22" s="5" t="s">
        <v>114</v>
      </c>
      <c r="G22" s="73" t="s">
        <v>123</v>
      </c>
      <c r="H22" s="74" t="s">
        <v>18</v>
      </c>
      <c r="I22" s="53">
        <v>1428</v>
      </c>
    </row>
    <row r="23" spans="1:9" s="3" customFormat="1" ht="15" customHeight="1">
      <c r="A23" s="18" t="s">
        <v>26</v>
      </c>
      <c r="B23" s="7" t="s">
        <v>87</v>
      </c>
      <c r="C23" s="7" t="s">
        <v>10</v>
      </c>
      <c r="D23" s="7" t="s">
        <v>21</v>
      </c>
      <c r="E23" s="8" t="s">
        <v>27</v>
      </c>
      <c r="F23" s="7" t="s">
        <v>11</v>
      </c>
      <c r="G23" s="77" t="s">
        <v>123</v>
      </c>
      <c r="H23" s="78" t="s">
        <v>18</v>
      </c>
      <c r="I23" s="51">
        <f>SUM(I24,I26)</f>
        <v>10308.98</v>
      </c>
    </row>
    <row r="24" spans="1:9" ht="34.5" customHeight="1">
      <c r="A24" s="17" t="s">
        <v>116</v>
      </c>
      <c r="B24" s="5" t="s">
        <v>87</v>
      </c>
      <c r="C24" s="5" t="s">
        <v>10</v>
      </c>
      <c r="D24" s="5" t="s">
        <v>21</v>
      </c>
      <c r="E24" s="6" t="s">
        <v>118</v>
      </c>
      <c r="F24" s="5" t="s">
        <v>11</v>
      </c>
      <c r="G24" s="73" t="s">
        <v>123</v>
      </c>
      <c r="H24" s="74" t="s">
        <v>18</v>
      </c>
      <c r="I24" s="52">
        <f>I25</f>
        <v>8338.5</v>
      </c>
    </row>
    <row r="25" spans="1:9" ht="36.75" customHeight="1">
      <c r="A25" s="17" t="s">
        <v>116</v>
      </c>
      <c r="B25" s="5" t="s">
        <v>87</v>
      </c>
      <c r="C25" s="5" t="s">
        <v>10</v>
      </c>
      <c r="D25" s="5" t="s">
        <v>21</v>
      </c>
      <c r="E25" s="6" t="s">
        <v>117</v>
      </c>
      <c r="F25" s="5" t="s">
        <v>114</v>
      </c>
      <c r="G25" s="73" t="s">
        <v>123</v>
      </c>
      <c r="H25" s="74" t="s">
        <v>18</v>
      </c>
      <c r="I25" s="53">
        <v>8338.5</v>
      </c>
    </row>
    <row r="26" spans="1:11" ht="32.25" customHeight="1">
      <c r="A26" s="17" t="s">
        <v>119</v>
      </c>
      <c r="B26" s="27" t="s">
        <v>87</v>
      </c>
      <c r="C26" s="27" t="s">
        <v>10</v>
      </c>
      <c r="D26" s="27" t="s">
        <v>21</v>
      </c>
      <c r="E26" s="28" t="s">
        <v>121</v>
      </c>
      <c r="F26" s="27" t="s">
        <v>11</v>
      </c>
      <c r="G26" s="73" t="s">
        <v>123</v>
      </c>
      <c r="H26" s="74" t="s">
        <v>18</v>
      </c>
      <c r="I26" s="55">
        <f>SUM(I27)</f>
        <v>1970.48</v>
      </c>
      <c r="K26" s="31"/>
    </row>
    <row r="27" spans="1:9" ht="30.75" customHeight="1">
      <c r="A27" s="17" t="s">
        <v>119</v>
      </c>
      <c r="B27" s="5" t="s">
        <v>87</v>
      </c>
      <c r="C27" s="5" t="s">
        <v>10</v>
      </c>
      <c r="D27" s="5" t="s">
        <v>21</v>
      </c>
      <c r="E27" s="6" t="s">
        <v>120</v>
      </c>
      <c r="F27" s="5" t="s">
        <v>114</v>
      </c>
      <c r="G27" s="73" t="s">
        <v>123</v>
      </c>
      <c r="H27" s="74" t="s">
        <v>18</v>
      </c>
      <c r="I27" s="53">
        <f>1985.48-15</f>
        <v>1970.48</v>
      </c>
    </row>
    <row r="28" spans="1:9" s="3" customFormat="1" ht="12.75" customHeight="1">
      <c r="A28" s="16" t="s">
        <v>77</v>
      </c>
      <c r="B28" s="7" t="s">
        <v>86</v>
      </c>
      <c r="C28" s="7" t="s">
        <v>10</v>
      </c>
      <c r="D28" s="7" t="s">
        <v>63</v>
      </c>
      <c r="E28" s="8" t="s">
        <v>12</v>
      </c>
      <c r="F28" s="7" t="s">
        <v>11</v>
      </c>
      <c r="G28" s="77" t="s">
        <v>123</v>
      </c>
      <c r="H28" s="78" t="s">
        <v>18</v>
      </c>
      <c r="I28" s="54">
        <f>SUM(I29)</f>
        <v>21</v>
      </c>
    </row>
    <row r="29" spans="1:9" ht="35.25" customHeight="1">
      <c r="A29" s="15" t="s">
        <v>61</v>
      </c>
      <c r="B29" s="5" t="s">
        <v>86</v>
      </c>
      <c r="C29" s="5" t="s">
        <v>10</v>
      </c>
      <c r="D29" s="5" t="s">
        <v>63</v>
      </c>
      <c r="E29" s="6" t="s">
        <v>31</v>
      </c>
      <c r="F29" s="5" t="s">
        <v>15</v>
      </c>
      <c r="G29" s="73" t="s">
        <v>123</v>
      </c>
      <c r="H29" s="74" t="s">
        <v>18</v>
      </c>
      <c r="I29" s="53">
        <f>SUM(I30)</f>
        <v>21</v>
      </c>
    </row>
    <row r="30" spans="1:9" ht="46.5" customHeight="1">
      <c r="A30" s="19" t="s">
        <v>62</v>
      </c>
      <c r="B30" s="5" t="s">
        <v>86</v>
      </c>
      <c r="C30" s="5" t="s">
        <v>10</v>
      </c>
      <c r="D30" s="5" t="s">
        <v>63</v>
      </c>
      <c r="E30" s="6" t="s">
        <v>64</v>
      </c>
      <c r="F30" s="5" t="s">
        <v>15</v>
      </c>
      <c r="G30" s="73" t="s">
        <v>123</v>
      </c>
      <c r="H30" s="74" t="s">
        <v>18</v>
      </c>
      <c r="I30" s="53">
        <v>21</v>
      </c>
    </row>
    <row r="31" spans="1:9" s="3" customFormat="1" ht="25.5" customHeight="1" hidden="1">
      <c r="A31" s="36" t="s">
        <v>88</v>
      </c>
      <c r="B31" s="7" t="s">
        <v>87</v>
      </c>
      <c r="C31" s="7" t="s">
        <v>10</v>
      </c>
      <c r="D31" s="7" t="s">
        <v>30</v>
      </c>
      <c r="E31" s="8" t="s">
        <v>12</v>
      </c>
      <c r="F31" s="7" t="s">
        <v>11</v>
      </c>
      <c r="G31" s="7" t="s">
        <v>13</v>
      </c>
      <c r="H31" s="7" t="s">
        <v>9</v>
      </c>
      <c r="I31" s="56">
        <f>SUM(I32)</f>
        <v>0</v>
      </c>
    </row>
    <row r="32" spans="1:9" ht="15.75" customHeight="1" hidden="1">
      <c r="A32" s="19" t="s">
        <v>57</v>
      </c>
      <c r="B32" s="5" t="s">
        <v>87</v>
      </c>
      <c r="C32" s="5" t="s">
        <v>10</v>
      </c>
      <c r="D32" s="5" t="s">
        <v>30</v>
      </c>
      <c r="E32" s="6" t="s">
        <v>31</v>
      </c>
      <c r="F32" s="5" t="s">
        <v>11</v>
      </c>
      <c r="G32" s="5" t="s">
        <v>13</v>
      </c>
      <c r="H32" s="5" t="s">
        <v>18</v>
      </c>
      <c r="I32" s="57">
        <f>SUM(I33)</f>
        <v>0</v>
      </c>
    </row>
    <row r="33" spans="1:9" ht="25.5" customHeight="1" hidden="1">
      <c r="A33" s="19" t="s">
        <v>58</v>
      </c>
      <c r="B33" s="5" t="s">
        <v>87</v>
      </c>
      <c r="C33" s="5" t="s">
        <v>10</v>
      </c>
      <c r="D33" s="5" t="s">
        <v>30</v>
      </c>
      <c r="E33" s="6" t="s">
        <v>32</v>
      </c>
      <c r="F33" s="5" t="s">
        <v>11</v>
      </c>
      <c r="G33" s="5" t="s">
        <v>13</v>
      </c>
      <c r="H33" s="5" t="s">
        <v>18</v>
      </c>
      <c r="I33" s="57">
        <f>SUM(I34)</f>
        <v>0</v>
      </c>
    </row>
    <row r="34" spans="1:9" ht="26.25" customHeight="1" hidden="1">
      <c r="A34" s="19" t="s">
        <v>33</v>
      </c>
      <c r="B34" s="5" t="s">
        <v>87</v>
      </c>
      <c r="C34" s="5" t="s">
        <v>10</v>
      </c>
      <c r="D34" s="5" t="s">
        <v>30</v>
      </c>
      <c r="E34" s="6" t="s">
        <v>75</v>
      </c>
      <c r="F34" s="5" t="s">
        <v>25</v>
      </c>
      <c r="G34" s="5" t="s">
        <v>13</v>
      </c>
      <c r="H34" s="5" t="s">
        <v>18</v>
      </c>
      <c r="I34" s="57">
        <v>0</v>
      </c>
    </row>
    <row r="35" spans="1:10" s="3" customFormat="1" ht="32.25" customHeight="1">
      <c r="A35" s="18" t="s">
        <v>56</v>
      </c>
      <c r="B35" s="7" t="s">
        <v>9</v>
      </c>
      <c r="C35" s="7" t="s">
        <v>10</v>
      </c>
      <c r="D35" s="7" t="s">
        <v>34</v>
      </c>
      <c r="E35" s="8" t="s">
        <v>12</v>
      </c>
      <c r="F35" s="7" t="s">
        <v>11</v>
      </c>
      <c r="G35" s="71" t="s">
        <v>122</v>
      </c>
      <c r="H35" s="72"/>
      <c r="I35" s="51">
        <f>SUM(I36,I39,I42)</f>
        <v>3175</v>
      </c>
      <c r="J35" s="47">
        <f>SUM(I35)</f>
        <v>3175</v>
      </c>
    </row>
    <row r="36" spans="1:9" s="3" customFormat="1" ht="72" customHeight="1">
      <c r="A36" s="37" t="s">
        <v>78</v>
      </c>
      <c r="B36" s="7" t="s">
        <v>134</v>
      </c>
      <c r="C36" s="7" t="s">
        <v>10</v>
      </c>
      <c r="D36" s="7" t="s">
        <v>34</v>
      </c>
      <c r="E36" s="8" t="s">
        <v>35</v>
      </c>
      <c r="F36" s="7" t="s">
        <v>11</v>
      </c>
      <c r="G36" s="77" t="s">
        <v>124</v>
      </c>
      <c r="H36" s="78" t="s">
        <v>18</v>
      </c>
      <c r="I36" s="51">
        <f>SUM(I37)</f>
        <v>400</v>
      </c>
    </row>
    <row r="37" spans="1:9" ht="49.5" customHeight="1">
      <c r="A37" s="19" t="s">
        <v>37</v>
      </c>
      <c r="B37" s="5" t="s">
        <v>134</v>
      </c>
      <c r="C37" s="5" t="s">
        <v>10</v>
      </c>
      <c r="D37" s="5" t="s">
        <v>34</v>
      </c>
      <c r="E37" s="6" t="s">
        <v>79</v>
      </c>
      <c r="F37" s="5" t="s">
        <v>11</v>
      </c>
      <c r="G37" s="73" t="s">
        <v>124</v>
      </c>
      <c r="H37" s="74" t="s">
        <v>18</v>
      </c>
      <c r="I37" s="52">
        <f>SUM(I38)</f>
        <v>400</v>
      </c>
    </row>
    <row r="38" spans="1:11" ht="71.25" customHeight="1">
      <c r="A38" s="38" t="s">
        <v>38</v>
      </c>
      <c r="B38" s="5" t="s">
        <v>134</v>
      </c>
      <c r="C38" s="5" t="s">
        <v>10</v>
      </c>
      <c r="D38" s="5" t="s">
        <v>34</v>
      </c>
      <c r="E38" s="6" t="s">
        <v>73</v>
      </c>
      <c r="F38" s="5" t="s">
        <v>114</v>
      </c>
      <c r="G38" s="73" t="s">
        <v>133</v>
      </c>
      <c r="H38" s="74" t="s">
        <v>36</v>
      </c>
      <c r="I38" s="53">
        <v>400</v>
      </c>
      <c r="K38" s="70">
        <v>200</v>
      </c>
    </row>
    <row r="39" spans="1:9" s="3" customFormat="1" ht="24.75" customHeight="1">
      <c r="A39" s="36" t="s">
        <v>68</v>
      </c>
      <c r="B39" s="7" t="s">
        <v>86</v>
      </c>
      <c r="C39" s="7" t="s">
        <v>10</v>
      </c>
      <c r="D39" s="7" t="s">
        <v>34</v>
      </c>
      <c r="E39" s="8" t="s">
        <v>69</v>
      </c>
      <c r="F39" s="7" t="s">
        <v>11</v>
      </c>
      <c r="G39" s="73" t="s">
        <v>124</v>
      </c>
      <c r="H39" s="74" t="s">
        <v>36</v>
      </c>
      <c r="I39" s="51">
        <f>SUM(I40)</f>
        <v>1675</v>
      </c>
    </row>
    <row r="40" spans="1:9" ht="22.5" customHeight="1">
      <c r="A40" s="20" t="s">
        <v>70</v>
      </c>
      <c r="B40" s="5" t="s">
        <v>86</v>
      </c>
      <c r="C40" s="5" t="s">
        <v>10</v>
      </c>
      <c r="D40" s="5" t="s">
        <v>34</v>
      </c>
      <c r="E40" s="6" t="s">
        <v>71</v>
      </c>
      <c r="F40" s="5" t="s">
        <v>11</v>
      </c>
      <c r="G40" s="73" t="s">
        <v>124</v>
      </c>
      <c r="H40" s="74" t="s">
        <v>36</v>
      </c>
      <c r="I40" s="52">
        <f>SUM(I41)</f>
        <v>1675</v>
      </c>
    </row>
    <row r="41" spans="1:9" ht="42.75" customHeight="1">
      <c r="A41" s="17" t="s">
        <v>80</v>
      </c>
      <c r="B41" s="5" t="s">
        <v>86</v>
      </c>
      <c r="C41" s="5" t="s">
        <v>10</v>
      </c>
      <c r="D41" s="5" t="s">
        <v>34</v>
      </c>
      <c r="E41" s="6" t="s">
        <v>72</v>
      </c>
      <c r="F41" s="5" t="s">
        <v>114</v>
      </c>
      <c r="G41" s="73" t="s">
        <v>124</v>
      </c>
      <c r="H41" s="74" t="s">
        <v>36</v>
      </c>
      <c r="I41" s="53">
        <v>1675</v>
      </c>
    </row>
    <row r="42" spans="1:9" ht="60.75" customHeight="1">
      <c r="A42" s="39" t="s">
        <v>81</v>
      </c>
      <c r="B42" s="7" t="s">
        <v>86</v>
      </c>
      <c r="C42" s="7" t="s">
        <v>10</v>
      </c>
      <c r="D42" s="7" t="s">
        <v>34</v>
      </c>
      <c r="E42" s="8" t="s">
        <v>39</v>
      </c>
      <c r="F42" s="7" t="s">
        <v>11</v>
      </c>
      <c r="G42" s="77" t="s">
        <v>124</v>
      </c>
      <c r="H42" s="78" t="s">
        <v>18</v>
      </c>
      <c r="I42" s="51">
        <f>SUM(I43)</f>
        <v>1100</v>
      </c>
    </row>
    <row r="43" spans="1:9" ht="57">
      <c r="A43" s="34" t="s">
        <v>82</v>
      </c>
      <c r="B43" s="5" t="s">
        <v>86</v>
      </c>
      <c r="C43" s="5" t="s">
        <v>10</v>
      </c>
      <c r="D43" s="5" t="s">
        <v>34</v>
      </c>
      <c r="E43" s="6" t="s">
        <v>40</v>
      </c>
      <c r="F43" s="5" t="s">
        <v>11</v>
      </c>
      <c r="G43" s="73" t="s">
        <v>124</v>
      </c>
      <c r="H43" s="74" t="s">
        <v>36</v>
      </c>
      <c r="I43" s="52">
        <f>SUM(I44)</f>
        <v>1100</v>
      </c>
    </row>
    <row r="44" spans="1:11" ht="54" customHeight="1">
      <c r="A44" s="15" t="s">
        <v>83</v>
      </c>
      <c r="B44" s="5" t="s">
        <v>86</v>
      </c>
      <c r="C44" s="5" t="s">
        <v>10</v>
      </c>
      <c r="D44" s="5" t="s">
        <v>34</v>
      </c>
      <c r="E44" s="6" t="s">
        <v>41</v>
      </c>
      <c r="F44" s="5" t="s">
        <v>114</v>
      </c>
      <c r="G44" s="73" t="s">
        <v>124</v>
      </c>
      <c r="H44" s="74" t="s">
        <v>36</v>
      </c>
      <c r="I44" s="53">
        <v>1100</v>
      </c>
      <c r="K44" s="70">
        <v>150</v>
      </c>
    </row>
    <row r="45" spans="1:9" ht="24.75" customHeight="1">
      <c r="A45" s="21" t="s">
        <v>42</v>
      </c>
      <c r="B45" s="10" t="s">
        <v>85</v>
      </c>
      <c r="C45" s="10" t="s">
        <v>10</v>
      </c>
      <c r="D45" s="10" t="s">
        <v>43</v>
      </c>
      <c r="E45" s="11" t="s">
        <v>12</v>
      </c>
      <c r="F45" s="10" t="s">
        <v>11</v>
      </c>
      <c r="G45" s="77" t="s">
        <v>122</v>
      </c>
      <c r="H45" s="78"/>
      <c r="I45" s="51">
        <f>I48</f>
        <v>0</v>
      </c>
    </row>
    <row r="46" spans="1:9" ht="33.75">
      <c r="A46" s="62" t="s">
        <v>91</v>
      </c>
      <c r="B46" s="5" t="s">
        <v>85</v>
      </c>
      <c r="C46" s="5" t="s">
        <v>10</v>
      </c>
      <c r="D46" s="5" t="s">
        <v>43</v>
      </c>
      <c r="E46" s="6" t="s">
        <v>27</v>
      </c>
      <c r="F46" s="5" t="s">
        <v>11</v>
      </c>
      <c r="G46" s="79" t="s">
        <v>141</v>
      </c>
      <c r="H46" s="80"/>
      <c r="I46" s="52">
        <f>I47</f>
        <v>0</v>
      </c>
    </row>
    <row r="47" spans="1:9" ht="22.5">
      <c r="A47" s="62" t="s">
        <v>90</v>
      </c>
      <c r="B47" s="5" t="s">
        <v>85</v>
      </c>
      <c r="C47" s="5" t="s">
        <v>10</v>
      </c>
      <c r="D47" s="5" t="s">
        <v>43</v>
      </c>
      <c r="E47" s="6" t="s">
        <v>28</v>
      </c>
      <c r="F47" s="5" t="s">
        <v>25</v>
      </c>
      <c r="G47" s="79" t="s">
        <v>141</v>
      </c>
      <c r="H47" s="80"/>
      <c r="I47" s="52">
        <f>I48</f>
        <v>0</v>
      </c>
    </row>
    <row r="48" spans="1:9" ht="33.75">
      <c r="A48" s="62" t="s">
        <v>89</v>
      </c>
      <c r="B48" s="27" t="s">
        <v>85</v>
      </c>
      <c r="C48" s="27" t="s">
        <v>10</v>
      </c>
      <c r="D48" s="27" t="s">
        <v>43</v>
      </c>
      <c r="E48" s="28" t="s">
        <v>29</v>
      </c>
      <c r="F48" s="27" t="s">
        <v>25</v>
      </c>
      <c r="G48" s="79" t="s">
        <v>141</v>
      </c>
      <c r="H48" s="80"/>
      <c r="I48" s="58">
        <v>0</v>
      </c>
    </row>
    <row r="49" spans="1:9" ht="21" customHeight="1">
      <c r="A49" s="45" t="s">
        <v>135</v>
      </c>
      <c r="B49" s="7" t="s">
        <v>86</v>
      </c>
      <c r="C49" s="7" t="s">
        <v>10</v>
      </c>
      <c r="D49" s="7" t="s">
        <v>136</v>
      </c>
      <c r="E49" s="8" t="s">
        <v>12</v>
      </c>
      <c r="F49" s="7" t="s">
        <v>11</v>
      </c>
      <c r="G49" s="71" t="s">
        <v>139</v>
      </c>
      <c r="H49" s="72"/>
      <c r="I49" s="54">
        <f>I51+I53</f>
        <v>16</v>
      </c>
    </row>
    <row r="50" spans="1:9" ht="24" customHeight="1">
      <c r="A50" s="62" t="s">
        <v>137</v>
      </c>
      <c r="B50" s="42" t="s">
        <v>86</v>
      </c>
      <c r="C50" s="7" t="s">
        <v>10</v>
      </c>
      <c r="D50" s="7" t="s">
        <v>136</v>
      </c>
      <c r="E50" s="43" t="s">
        <v>138</v>
      </c>
      <c r="F50" s="42" t="s">
        <v>49</v>
      </c>
      <c r="G50" s="79" t="s">
        <v>139</v>
      </c>
      <c r="H50" s="80"/>
      <c r="I50" s="61">
        <f>I51</f>
        <v>1</v>
      </c>
    </row>
    <row r="51" spans="1:9" ht="34.5" customHeight="1">
      <c r="A51" s="62" t="s">
        <v>140</v>
      </c>
      <c r="B51" s="5" t="s">
        <v>86</v>
      </c>
      <c r="C51" s="7" t="s">
        <v>10</v>
      </c>
      <c r="D51" s="7" t="s">
        <v>136</v>
      </c>
      <c r="E51" s="43" t="s">
        <v>138</v>
      </c>
      <c r="F51" s="5" t="s">
        <v>49</v>
      </c>
      <c r="G51" s="79" t="s">
        <v>139</v>
      </c>
      <c r="H51" s="80"/>
      <c r="I51" s="53">
        <v>1</v>
      </c>
    </row>
    <row r="52" spans="1:9" ht="34.5" customHeight="1">
      <c r="A52" s="45" t="s">
        <v>135</v>
      </c>
      <c r="B52" s="7" t="s">
        <v>86</v>
      </c>
      <c r="C52" s="7" t="s">
        <v>10</v>
      </c>
      <c r="D52" s="7" t="s">
        <v>136</v>
      </c>
      <c r="E52" s="8" t="s">
        <v>144</v>
      </c>
      <c r="F52" s="7" t="s">
        <v>11</v>
      </c>
      <c r="G52" s="71" t="s">
        <v>139</v>
      </c>
      <c r="H52" s="72"/>
      <c r="I52" s="54">
        <f>I54</f>
        <v>15</v>
      </c>
    </row>
    <row r="53" spans="1:9" ht="34.5" customHeight="1">
      <c r="A53" s="62" t="s">
        <v>137</v>
      </c>
      <c r="B53" s="42" t="s">
        <v>86</v>
      </c>
      <c r="C53" s="7" t="s">
        <v>10</v>
      </c>
      <c r="D53" s="7" t="s">
        <v>136</v>
      </c>
      <c r="E53" s="43" t="s">
        <v>144</v>
      </c>
      <c r="F53" s="42" t="s">
        <v>114</v>
      </c>
      <c r="G53" s="79" t="s">
        <v>139</v>
      </c>
      <c r="H53" s="80"/>
      <c r="I53" s="61">
        <f>I54</f>
        <v>15</v>
      </c>
    </row>
    <row r="54" spans="1:12" ht="53.25" customHeight="1">
      <c r="A54" s="63" t="s">
        <v>145</v>
      </c>
      <c r="B54" s="64" t="s">
        <v>86</v>
      </c>
      <c r="C54" s="65" t="s">
        <v>10</v>
      </c>
      <c r="D54" s="65" t="s">
        <v>136</v>
      </c>
      <c r="E54" s="66" t="s">
        <v>144</v>
      </c>
      <c r="F54" s="64" t="s">
        <v>114</v>
      </c>
      <c r="G54" s="104" t="s">
        <v>146</v>
      </c>
      <c r="H54" s="105"/>
      <c r="I54" s="53">
        <v>15</v>
      </c>
      <c r="J54" s="67"/>
      <c r="K54" s="67"/>
      <c r="L54" s="67"/>
    </row>
    <row r="55" spans="1:9" ht="28.5" customHeight="1">
      <c r="A55" s="45" t="s">
        <v>100</v>
      </c>
      <c r="B55" s="7" t="s">
        <v>86</v>
      </c>
      <c r="C55" s="7" t="s">
        <v>10</v>
      </c>
      <c r="D55" s="7" t="s">
        <v>98</v>
      </c>
      <c r="E55" s="8" t="s">
        <v>99</v>
      </c>
      <c r="F55" s="7" t="s">
        <v>25</v>
      </c>
      <c r="G55" s="71" t="s">
        <v>142</v>
      </c>
      <c r="H55" s="72"/>
      <c r="I55" s="51">
        <f>I57</f>
        <v>0</v>
      </c>
    </row>
    <row r="56" spans="1:9" ht="15.75">
      <c r="A56" s="62" t="s">
        <v>97</v>
      </c>
      <c r="B56" s="42" t="s">
        <v>86</v>
      </c>
      <c r="C56" s="42" t="s">
        <v>10</v>
      </c>
      <c r="D56" s="42" t="s">
        <v>98</v>
      </c>
      <c r="E56" s="43" t="s">
        <v>99</v>
      </c>
      <c r="F56" s="42" t="s">
        <v>114</v>
      </c>
      <c r="G56" s="79" t="s">
        <v>142</v>
      </c>
      <c r="H56" s="80"/>
      <c r="I56" s="59">
        <f>I57</f>
        <v>0</v>
      </c>
    </row>
    <row r="57" spans="1:9" ht="15.75">
      <c r="A57" s="40" t="s">
        <v>97</v>
      </c>
      <c r="B57" s="5" t="s">
        <v>86</v>
      </c>
      <c r="C57" s="5" t="s">
        <v>10</v>
      </c>
      <c r="D57" s="5" t="s">
        <v>98</v>
      </c>
      <c r="E57" s="6" t="s">
        <v>99</v>
      </c>
      <c r="F57" s="5" t="s">
        <v>114</v>
      </c>
      <c r="G57" s="79" t="s">
        <v>142</v>
      </c>
      <c r="H57" s="80"/>
      <c r="I57" s="52">
        <v>0</v>
      </c>
    </row>
    <row r="58" spans="1:10" ht="15.75">
      <c r="A58" s="16" t="s">
        <v>46</v>
      </c>
      <c r="B58" s="7" t="s">
        <v>86</v>
      </c>
      <c r="C58" s="7" t="s">
        <v>47</v>
      </c>
      <c r="D58" s="7" t="s">
        <v>11</v>
      </c>
      <c r="E58" s="8" t="s">
        <v>12</v>
      </c>
      <c r="F58" s="7" t="s">
        <v>11</v>
      </c>
      <c r="G58" s="71" t="s">
        <v>122</v>
      </c>
      <c r="H58" s="72"/>
      <c r="I58" s="51">
        <f>I59</f>
        <v>23725.100000000002</v>
      </c>
      <c r="J58" s="46">
        <f>I58</f>
        <v>23725.100000000002</v>
      </c>
    </row>
    <row r="59" spans="1:9" ht="30.75" customHeight="1">
      <c r="A59" s="15" t="s">
        <v>48</v>
      </c>
      <c r="B59" s="5" t="s">
        <v>86</v>
      </c>
      <c r="C59" s="5" t="s">
        <v>47</v>
      </c>
      <c r="D59" s="5" t="s">
        <v>49</v>
      </c>
      <c r="E59" s="6" t="s">
        <v>12</v>
      </c>
      <c r="F59" s="5" t="s">
        <v>11</v>
      </c>
      <c r="G59" s="71" t="s">
        <v>122</v>
      </c>
      <c r="H59" s="72" t="s">
        <v>9</v>
      </c>
      <c r="I59" s="52">
        <f>I60+I63+I66+I68+I67</f>
        <v>23725.100000000002</v>
      </c>
    </row>
    <row r="60" spans="1:9" ht="23.25" hidden="1">
      <c r="A60" s="17" t="s">
        <v>50</v>
      </c>
      <c r="B60" s="5" t="s">
        <v>86</v>
      </c>
      <c r="C60" s="5" t="s">
        <v>47</v>
      </c>
      <c r="D60" s="5" t="s">
        <v>49</v>
      </c>
      <c r="E60" s="6" t="s">
        <v>23</v>
      </c>
      <c r="F60" s="5" t="s">
        <v>11</v>
      </c>
      <c r="G60" s="71" t="s">
        <v>125</v>
      </c>
      <c r="H60" s="72" t="s">
        <v>45</v>
      </c>
      <c r="I60" s="52">
        <f>SUM(I61)</f>
        <v>0</v>
      </c>
    </row>
    <row r="61" spans="1:9" ht="17.25" customHeight="1" hidden="1">
      <c r="A61" s="15" t="s">
        <v>84</v>
      </c>
      <c r="B61" s="5" t="s">
        <v>86</v>
      </c>
      <c r="C61" s="5" t="s">
        <v>47</v>
      </c>
      <c r="D61" s="5" t="s">
        <v>49</v>
      </c>
      <c r="E61" s="6" t="s">
        <v>51</v>
      </c>
      <c r="F61" s="5" t="s">
        <v>11</v>
      </c>
      <c r="G61" s="73" t="s">
        <v>125</v>
      </c>
      <c r="H61" s="74" t="s">
        <v>45</v>
      </c>
      <c r="I61" s="52">
        <f>SUM(I62)</f>
        <v>0</v>
      </c>
    </row>
    <row r="62" spans="1:9" ht="24.75" customHeight="1" hidden="1">
      <c r="A62" s="19" t="s">
        <v>66</v>
      </c>
      <c r="B62" s="5" t="s">
        <v>86</v>
      </c>
      <c r="C62" s="5" t="s">
        <v>47</v>
      </c>
      <c r="D62" s="5" t="s">
        <v>49</v>
      </c>
      <c r="E62" s="6" t="s">
        <v>51</v>
      </c>
      <c r="F62" s="5" t="s">
        <v>114</v>
      </c>
      <c r="G62" s="73" t="s">
        <v>125</v>
      </c>
      <c r="H62" s="74" t="s">
        <v>45</v>
      </c>
      <c r="I62" s="52">
        <v>0</v>
      </c>
    </row>
    <row r="63" spans="1:9" ht="24.75" customHeight="1">
      <c r="A63" s="19" t="s">
        <v>94</v>
      </c>
      <c r="B63" s="5" t="s">
        <v>86</v>
      </c>
      <c r="C63" s="5" t="s">
        <v>47</v>
      </c>
      <c r="D63" s="5" t="s">
        <v>49</v>
      </c>
      <c r="E63" s="6" t="s">
        <v>96</v>
      </c>
      <c r="F63" s="5" t="s">
        <v>11</v>
      </c>
      <c r="G63" s="73" t="s">
        <v>125</v>
      </c>
      <c r="H63" s="74" t="s">
        <v>45</v>
      </c>
      <c r="I63" s="52">
        <f>I65</f>
        <v>23565.3</v>
      </c>
    </row>
    <row r="64" spans="1:9" ht="24.75" customHeight="1">
      <c r="A64" s="19" t="s">
        <v>95</v>
      </c>
      <c r="B64" s="5" t="s">
        <v>86</v>
      </c>
      <c r="C64" s="5" t="s">
        <v>47</v>
      </c>
      <c r="D64" s="5" t="s">
        <v>49</v>
      </c>
      <c r="E64" s="6" t="s">
        <v>96</v>
      </c>
      <c r="F64" s="5" t="s">
        <v>11</v>
      </c>
      <c r="G64" s="73" t="s">
        <v>125</v>
      </c>
      <c r="H64" s="74" t="s">
        <v>45</v>
      </c>
      <c r="I64" s="52">
        <f>I65</f>
        <v>23565.3</v>
      </c>
    </row>
    <row r="65" spans="1:11" ht="27" customHeight="1">
      <c r="A65" s="68" t="s">
        <v>132</v>
      </c>
      <c r="B65" s="64" t="s">
        <v>86</v>
      </c>
      <c r="C65" s="64" t="s">
        <v>47</v>
      </c>
      <c r="D65" s="64" t="s">
        <v>49</v>
      </c>
      <c r="E65" s="69" t="s">
        <v>143</v>
      </c>
      <c r="F65" s="64" t="s">
        <v>114</v>
      </c>
      <c r="G65" s="75" t="s">
        <v>125</v>
      </c>
      <c r="H65" s="76" t="s">
        <v>45</v>
      </c>
      <c r="I65" s="53">
        <f>5800+453.3+17312</f>
        <v>23565.3</v>
      </c>
      <c r="J65" s="67"/>
      <c r="K65" s="67"/>
    </row>
    <row r="66" spans="1:9" ht="30" customHeight="1">
      <c r="A66" s="19" t="s">
        <v>113</v>
      </c>
      <c r="B66" s="5" t="s">
        <v>86</v>
      </c>
      <c r="C66" s="5" t="s">
        <v>47</v>
      </c>
      <c r="D66" s="5" t="s">
        <v>49</v>
      </c>
      <c r="E66" s="6" t="s">
        <v>129</v>
      </c>
      <c r="F66" s="5" t="s">
        <v>114</v>
      </c>
      <c r="G66" s="73" t="s">
        <v>125</v>
      </c>
      <c r="H66" s="74" t="s">
        <v>45</v>
      </c>
      <c r="I66" s="60">
        <f>0.7+64.7</f>
        <v>65.4</v>
      </c>
    </row>
    <row r="67" spans="1:9" ht="24.75" customHeight="1">
      <c r="A67" s="19" t="s">
        <v>101</v>
      </c>
      <c r="B67" s="5" t="s">
        <v>86</v>
      </c>
      <c r="C67" s="5" t="s">
        <v>47</v>
      </c>
      <c r="D67" s="5" t="s">
        <v>49</v>
      </c>
      <c r="E67" s="6" t="s">
        <v>130</v>
      </c>
      <c r="F67" s="5" t="s">
        <v>114</v>
      </c>
      <c r="G67" s="73" t="s">
        <v>125</v>
      </c>
      <c r="H67" s="74" t="s">
        <v>45</v>
      </c>
      <c r="I67" s="53">
        <v>0</v>
      </c>
    </row>
    <row r="68" spans="1:12" s="3" customFormat="1" ht="45" customHeight="1">
      <c r="A68" s="22" t="s">
        <v>65</v>
      </c>
      <c r="B68" s="7" t="s">
        <v>86</v>
      </c>
      <c r="C68" s="7" t="s">
        <v>47</v>
      </c>
      <c r="D68" s="7" t="s">
        <v>49</v>
      </c>
      <c r="E68" s="8" t="s">
        <v>131</v>
      </c>
      <c r="F68" s="7" t="s">
        <v>114</v>
      </c>
      <c r="G68" s="73" t="s">
        <v>125</v>
      </c>
      <c r="H68" s="74" t="s">
        <v>45</v>
      </c>
      <c r="I68" s="54">
        <f>99-4.6</f>
        <v>94.4</v>
      </c>
      <c r="K68" s="9"/>
      <c r="L68" s="9"/>
    </row>
    <row r="69" spans="1:9" s="3" customFormat="1" ht="15.75" hidden="1">
      <c r="A69" s="21" t="s">
        <v>52</v>
      </c>
      <c r="B69" s="7" t="s">
        <v>9</v>
      </c>
      <c r="C69" s="7" t="s">
        <v>47</v>
      </c>
      <c r="D69" s="7" t="s">
        <v>53</v>
      </c>
      <c r="E69" s="8" t="s">
        <v>12</v>
      </c>
      <c r="F69" s="7" t="s">
        <v>11</v>
      </c>
      <c r="G69" s="7" t="s">
        <v>13</v>
      </c>
      <c r="H69" s="7" t="s">
        <v>44</v>
      </c>
      <c r="I69" s="51">
        <f>I70</f>
        <v>0</v>
      </c>
    </row>
    <row r="70" spans="1:9" s="3" customFormat="1" ht="15.75" hidden="1">
      <c r="A70" s="17" t="s">
        <v>54</v>
      </c>
      <c r="B70" s="5" t="s">
        <v>9</v>
      </c>
      <c r="C70" s="5" t="s">
        <v>47</v>
      </c>
      <c r="D70" s="5" t="s">
        <v>53</v>
      </c>
      <c r="E70" s="6" t="s">
        <v>35</v>
      </c>
      <c r="F70" s="5" t="s">
        <v>25</v>
      </c>
      <c r="G70" s="5" t="s">
        <v>13</v>
      </c>
      <c r="H70" s="5" t="s">
        <v>44</v>
      </c>
      <c r="I70" s="52">
        <v>0</v>
      </c>
    </row>
    <row r="71" spans="1:15" ht="15.75">
      <c r="A71" s="2" t="s">
        <v>0</v>
      </c>
      <c r="B71" s="84"/>
      <c r="C71" s="84"/>
      <c r="D71" s="84"/>
      <c r="E71" s="84"/>
      <c r="F71" s="84"/>
      <c r="G71" s="84"/>
      <c r="H71" s="84"/>
      <c r="I71" s="51">
        <f>I8+I58</f>
        <v>50878.18000000001</v>
      </c>
      <c r="K71" s="33">
        <v>46778.18</v>
      </c>
      <c r="N71" s="30"/>
      <c r="O71" s="29"/>
    </row>
    <row r="72" ht="15.75">
      <c r="B72" s="4"/>
    </row>
    <row r="73" spans="2:9" ht="15.75">
      <c r="B73" s="4"/>
      <c r="I73" s="23"/>
    </row>
    <row r="74" spans="2:9" ht="21.75" customHeight="1">
      <c r="B74" s="4"/>
      <c r="I74" s="23"/>
    </row>
    <row r="75" spans="2:9" ht="15.75">
      <c r="B75" s="4"/>
      <c r="I75" s="23"/>
    </row>
    <row r="76" spans="2:9" ht="15.75">
      <c r="B76" s="4"/>
      <c r="I76" s="23"/>
    </row>
    <row r="77" spans="2:9" ht="15.75">
      <c r="B77" s="4"/>
      <c r="I77" s="41"/>
    </row>
    <row r="78" ht="15.75">
      <c r="B78" s="4"/>
    </row>
    <row r="79" ht="15.75">
      <c r="B79" s="4"/>
    </row>
    <row r="80" ht="15.75">
      <c r="B80" s="4"/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  <row r="118" ht="15.75">
      <c r="B118" s="4"/>
    </row>
    <row r="119" ht="15.75">
      <c r="B119" s="4"/>
    </row>
    <row r="120" ht="15.75">
      <c r="B120" s="4"/>
    </row>
  </sheetData>
  <sheetProtection/>
  <mergeCells count="67">
    <mergeCell ref="G49:H49"/>
    <mergeCell ref="G50:H50"/>
    <mergeCell ref="G51:H51"/>
    <mergeCell ref="G55:H55"/>
    <mergeCell ref="G56:H56"/>
    <mergeCell ref="G57:H57"/>
    <mergeCell ref="G52:H52"/>
    <mergeCell ref="G53:H53"/>
    <mergeCell ref="G54:H54"/>
    <mergeCell ref="A5:A7"/>
    <mergeCell ref="B71:H71"/>
    <mergeCell ref="I5:I7"/>
    <mergeCell ref="D1:I1"/>
    <mergeCell ref="B5:H5"/>
    <mergeCell ref="B6:B7"/>
    <mergeCell ref="C6:F6"/>
    <mergeCell ref="A1:C1"/>
    <mergeCell ref="A2:C2"/>
    <mergeCell ref="G6:H7"/>
    <mergeCell ref="G8:H8"/>
    <mergeCell ref="G9:H9"/>
    <mergeCell ref="G10:H10"/>
    <mergeCell ref="G11:H11"/>
    <mergeCell ref="G25:H25"/>
    <mergeCell ref="G12:H12"/>
    <mergeCell ref="G13:H13"/>
    <mergeCell ref="G15:H15"/>
    <mergeCell ref="G14:H14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7:H27"/>
    <mergeCell ref="G28:H28"/>
    <mergeCell ref="G29:H29"/>
    <mergeCell ref="G26:H26"/>
    <mergeCell ref="G30:H30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58:H58"/>
    <mergeCell ref="G45:H45"/>
    <mergeCell ref="G46:H46"/>
    <mergeCell ref="G47:H47"/>
    <mergeCell ref="G48:H48"/>
    <mergeCell ref="G59:H59"/>
    <mergeCell ref="G60:H60"/>
    <mergeCell ref="G61:H61"/>
    <mergeCell ref="G68:H68"/>
    <mergeCell ref="G62:H62"/>
    <mergeCell ref="G63:H63"/>
    <mergeCell ref="G64:H64"/>
    <mergeCell ref="G65:H65"/>
    <mergeCell ref="G66:H66"/>
    <mergeCell ref="G67:H67"/>
  </mergeCells>
  <printOptions/>
  <pageMargins left="0.2362204724409449" right="0.2362204724409449" top="0.15748031496062992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Eo1</dc:creator>
  <cp:keywords/>
  <dc:description/>
  <cp:lastModifiedBy>Machine</cp:lastModifiedBy>
  <cp:lastPrinted>2017-10-18T00:14:35Z</cp:lastPrinted>
  <dcterms:created xsi:type="dcterms:W3CDTF">2005-11-22T05:33:33Z</dcterms:created>
  <dcterms:modified xsi:type="dcterms:W3CDTF">2017-10-24T03:23:35Z</dcterms:modified>
  <cp:category/>
  <cp:version/>
  <cp:contentType/>
  <cp:contentStatus/>
</cp:coreProperties>
</file>