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3995" windowHeight="8775" activeTab="0"/>
  </bookViews>
  <sheets>
    <sheet name="источники 2020" sheetId="1" r:id="rId1"/>
    <sheet name="Св бюдж.роспись" sheetId="2" r:id="rId2"/>
  </sheets>
  <externalReferences>
    <externalReference r:id="rId5"/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<sst xmlns="http://schemas.openxmlformats.org/spreadsheetml/2006/main" count="108" uniqueCount="59">
  <si>
    <t>тыс.руб.</t>
  </si>
  <si>
    <t>Наименование</t>
  </si>
  <si>
    <t>Сумма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</si>
  <si>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</si>
  <si>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</si>
  <si>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</si>
  <si>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</si>
  <si>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 решению Думы</t>
  </si>
  <si>
    <t>Код бюджетной классификации</t>
  </si>
  <si>
    <t>000 01 00 00 00 00 0000 000</t>
  </si>
  <si>
    <t>Кредиты кредитных организаций в валюте Российской Федерации</t>
  </si>
  <si>
    <t>Источники внутреннего финансирования дефицита бюджета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</si>
  <si>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</si>
  <si>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</si>
  <si>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</si>
  <si>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</si>
  <si>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</si>
  <si>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</si>
  <si>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</si>
  <si>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</si>
  <si>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</si>
  <si>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</si>
  <si>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</si>
  <si>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000 01 02 00 00 00 0000 800</t>
  </si>
  <si>
    <t>000 01 03 00 00 00 0000 000</t>
  </si>
  <si>
    <t>000 01 02 00 00 00 0000 000</t>
  </si>
  <si>
    <t>Источники финансирования дефицита бюджетов-всего</t>
  </si>
  <si>
    <t xml:space="preserve">                              от 19.09.2012 г. №172 - дгп</t>
  </si>
  <si>
    <t>Приложение 13</t>
  </si>
  <si>
    <t>716 01 02 00 00 13 0000 710</t>
  </si>
  <si>
    <t xml:space="preserve"> Источники внутреннего финансирования
 дефицита  бюджета Листвянского муниципального образования на 2021 год.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</si>
  <si>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</si>
  <si>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</si>
  <si>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</si>
  <si>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</si>
  <si>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Увеличение прочих остатков денежных средств бюджетов городскогопоселения</t>
  </si>
  <si>
    <t>Уменьшение прочих остатков денежных средств бюджетов городского поселения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</si>
  <si>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</si>
  <si>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</si>
  <si>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</si>
  <si>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</si>
  <si>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716 01 02 00 00 13 0000 810</t>
  </si>
  <si>
    <t>716 01 03 01 00 13 0000 810</t>
  </si>
  <si>
    <t>716 01 03 01 00 13 0000 710</t>
  </si>
  <si>
    <t>716 01 05 02 01 13 0000 610</t>
  </si>
  <si>
    <t>716 01 05 02 01 13 0000 510</t>
  </si>
  <si>
    <t>000 01 03 01 00 00 0000 800</t>
  </si>
  <si>
    <t>000 01 03 01 00 00 0000 700</t>
  </si>
  <si>
    <t>000 01 02 00 00 00 0000 700</t>
  </si>
  <si>
    <t xml:space="preserve">Бюджетные ассигнования по источникам финансирования дефицита бюджета Листвянского МО на 2021 год и на плановый период 2022-2023 годов </t>
  </si>
  <si>
    <t xml:space="preserve">Руководитель </t>
  </si>
  <si>
    <t xml:space="preserve"> А.С.Ушаров</t>
  </si>
  <si>
    <t>(подпись)</t>
  </si>
  <si>
    <t xml:space="preserve"> (расшифровка подписи) </t>
  </si>
  <si>
    <t xml:space="preserve"> </t>
  </si>
  <si>
    <t xml:space="preserve">Исполнитель </t>
  </si>
  <si>
    <t>Г.А.Савельева</t>
  </si>
  <si>
    <t xml:space="preserve"> «29» 12 2020года </t>
  </si>
  <si>
    <t xml:space="preserve">к Решению Думы Листвянского МО о бюджете Листвянского муниципального образования на 2021 год                    от 28.10.2021г. №32-дгп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</si>
</sst>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#,##0.0000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</numFmts>
  <fonts count="43">
    <font>
      <sz val="10"/>
      <name val="Arial Cyr"/>
      <family val="0"/>
    </font>
    <font>
      <sz val="10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Arial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74" fontId="1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1" fillId="0" borderId="0" xfId="0" applyNumberFormat="1" applyFont="1" applyFill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3" fillId="0" borderId="13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3" fillId="0" borderId="14" xfId="0" applyNumberFormat="1" applyFont="1" applyBorder="1" applyAlignment="1">
      <alignment horizontal="center" wrapText="1"/>
    </xf>
    <xf numFmtId="185" fontId="3" fillId="0" borderId="10" xfId="0" applyNumberFormat="1" applyFont="1" applyFill="1" applyBorder="1" applyAlignment="1">
      <alignment horizontal="center" wrapText="1"/>
    </xf>
    <xf numFmtId="185" fontId="0" fillId="0" borderId="10" xfId="0" applyNumberFormat="1" applyFont="1" applyFill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185" fontId="3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5" fontId="0" fillId="0" borderId="10" xfId="0" applyNumberFormat="1" applyFont="1" applyFill="1" applyBorder="1" applyAlignment="1">
      <alignment horizontal="center" wrapText="1"/>
    </xf>
    <xf numFmtId="185" fontId="0" fillId="0" borderId="10" xfId="0" applyNumberFormat="1" applyFont="1" applyFill="1" applyBorder="1" applyAlignment="1">
      <alignment horizontal="center" wrapText="1"/>
    </xf>
    <xf numFmtId="18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85" fontId="0" fillId="0" borderId="1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2" fillId="0" borderId="0" xfId="0" applyFont="1" applyAlignment="1">
      <alignment wrapText="1"/>
    </xf>
    <xf numFmtId="0" fontId="6" fillId="0" borderId="0" xfId="0" applyFont="1" applyAlignment="1">
      <alignment horizontal="justify" vertic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 vertical="center"/>
    </xf>
    <xf numFmtId="1" fontId="0" fillId="0" borderId="0" xfId="0" applyNumberFormat="1" applyAlignment="1">
      <alignment horizontal="left"/>
    </xf>
    <xf numFmtId="0" fontId="6" fillId="0" borderId="0" xfId="0" applyFont="1" applyAlignment="1">
      <alignment vertical="center"/>
    </xf>
    <xf numFmtId="185" fontId="0" fillId="0" borderId="16" xfId="0" applyNumberFormat="1" applyFont="1" applyBorder="1" applyAlignment="1">
      <alignment horizontal="center"/>
    </xf>
    <xf numFmtId="185" fontId="0" fillId="0" borderId="16" xfId="0" applyNumberFormat="1" applyFont="1" applyBorder="1" applyAlignment="1">
      <alignment horizontal="center"/>
    </xf>
    <xf numFmtId="185" fontId="0" fillId="0" borderId="12" xfId="0" applyNumberFormat="1" applyFont="1" applyFill="1" applyBorder="1" applyAlignment="1">
      <alignment horizontal="center"/>
    </xf>
    <xf numFmtId="1" fontId="3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4" fontId="1" fillId="0" borderId="0" xfId="0" applyNumberFormat="1" applyFont="1" applyFill="1" applyAlignment="1">
      <alignment horizontal="right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1" fontId="3" fillId="0" borderId="19" xfId="0" applyNumberFormat="1" applyFont="1" applyBorder="1" applyAlignment="1">
      <alignment horizontal="center" wrapText="1"/>
    </xf>
    <xf numFmtId="1" fontId="3" fillId="0" borderId="20" xfId="0" applyNumberFormat="1" applyFont="1" applyBorder="1" applyAlignment="1">
      <alignment horizontal="center" wrapText="1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%20202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_bu\Documents\&#1056;&#1077;&#1096;&#1077;&#1085;&#1080;&#1077;%20&#1044;&#1091;&#1084;&#1099;\&#1056;&#1077;&#1096;&#1077;&#1085;&#1080;&#1077;%20&#1076;&#1091;&#1084;&#1099;%202020%20&#1075;&#1086;&#1076;\&#1055;&#1083;&#1072;&#1085;&#1080;&#1088;&#1086;&#1074;&#1072;&#1085;&#1080;&#1077;%202021-2023\3%20&#1089;&#1083;&#1091;&#1096;%202021-2023&#1075;&#1086;&#1076;\&#1055;&#1088;&#1080;&#1083;&#1086;&#1078;&#1077;&#1085;&#1080;&#1077;%202%202022-2023%20&#1075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_bu\Documents\&#1056;&#1077;&#1096;&#1077;&#1085;&#1080;&#1077;%20&#1044;&#1091;&#1084;&#1099;\&#1056;&#1077;&#1096;&#1077;&#1085;&#1080;&#1077;%20&#1076;&#1091;&#1084;&#1099;%202020%20&#1075;&#1086;&#1076;\&#1055;&#1083;&#1072;&#1085;&#1080;&#1088;&#1086;&#1074;&#1072;&#1085;&#1080;&#1077;%202021-2023\3%20&#1089;&#1083;&#1091;&#1096;%202021-2023&#1075;&#1086;&#1076;\&#1055;&#1088;&#1080;&#1083;.6-8-10%202022-2023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5-7-9%202021%20&#1075;&#1086;&#1076;...%20&#1087;&#1083;&#1072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74">
          <cell r="I74">
            <v>37971.72426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в"/>
    </sheetNames>
    <sheetDataSet>
      <sheetData sheetId="0">
        <row r="68">
          <cell r="I68">
            <v>44236.835999999996</v>
          </cell>
          <cell r="J68">
            <v>27153.983999999997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 10"/>
      <sheetName val="пр 8"/>
      <sheetName val="пр 6 "/>
    </sheetNames>
    <sheetDataSet>
      <sheetData sheetId="1">
        <row r="10">
          <cell r="H10">
            <v>45801.64</v>
          </cell>
          <cell r="I10">
            <v>28209.709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 9"/>
      <sheetName val="пр 7"/>
      <sheetName val="пр 5 "/>
      <sheetName val="Св.бюдж.роспись"/>
      <sheetName val="Ув.о бюдж.ассигн."/>
    </sheetNames>
    <sheetDataSet>
      <sheetData sheetId="0">
        <row r="10">
          <cell r="H10">
            <v>40083.424490000005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5" sqref="B5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16" customWidth="1"/>
    <col min="4" max="4" width="14.75390625" style="0" hidden="1" customWidth="1"/>
    <col min="5" max="5" width="12.875" style="0" hidden="1" customWidth="1"/>
    <col min="6" max="6" width="15.25390625" style="0" customWidth="1"/>
  </cols>
  <sheetData>
    <row r="1" spans="2:3" ht="19.5" customHeight="1">
      <c r="B1" s="1"/>
      <c r="C1" s="15" t="s">
        <v>28</v>
      </c>
    </row>
    <row r="2" spans="1:3" ht="12.75" hidden="1">
      <c r="A2" s="1"/>
      <c r="B2" s="1"/>
      <c r="C2" s="15" t="s">
        <v>7</v>
      </c>
    </row>
    <row r="3" spans="1:3" ht="59.25" customHeight="1">
      <c r="A3" s="1"/>
      <c r="B3" s="47" t="s">
        <v>58</v>
      </c>
      <c r="C3" s="47"/>
    </row>
    <row r="4" spans="1:2" ht="15.75" hidden="1">
      <c r="A4" s="2"/>
      <c r="B4" s="4" t="s">
        <v>27</v>
      </c>
    </row>
    <row r="5" spans="1:2" ht="15.75">
      <c r="A5" s="2"/>
      <c r="B5" s="4"/>
    </row>
    <row r="6" spans="1:2" ht="27" customHeight="1">
      <c r="A6" s="45" t="s">
        <v>30</v>
      </c>
      <c r="B6" s="46"/>
    </row>
    <row r="7" ht="12.75">
      <c r="A7" s="3"/>
    </row>
    <row r="8" ht="13.5" thickBot="1">
      <c r="C8" s="17" t="s">
        <v>0</v>
      </c>
    </row>
    <row r="9" spans="1:5" ht="18.75" customHeight="1" thickBot="1">
      <c r="A9" s="48" t="s">
        <v>1</v>
      </c>
      <c r="B9" s="50" t="s">
        <v>8</v>
      </c>
      <c r="C9" s="52" t="s">
        <v>2</v>
      </c>
      <c r="D9" s="53"/>
      <c r="E9" s="54"/>
    </row>
    <row r="10" spans="1:6" ht="18.75" customHeight="1" thickBot="1">
      <c r="A10" s="49"/>
      <c r="B10" s="51"/>
      <c r="C10" s="44">
        <v>2021</v>
      </c>
      <c r="D10" s="18">
        <v>2022</v>
      </c>
      <c r="E10" s="18">
        <v>2023</v>
      </c>
      <c r="F10" s="26"/>
    </row>
    <row r="11" spans="1:6" s="28" customFormat="1" ht="30.75" customHeight="1" thickBot="1">
      <c r="A11" s="19" t="s">
        <v>26</v>
      </c>
      <c r="B11" s="11" t="s">
        <v>9</v>
      </c>
      <c r="C11" s="21">
        <f>C12+C23</f>
        <v>2111.700230000005</v>
      </c>
      <c r="D11" s="21">
        <f>D12+D23</f>
        <v>1564.804</v>
      </c>
      <c r="E11" s="21">
        <f>E12+E23</f>
        <v>1055.725</v>
      </c>
      <c r="F11" s="26"/>
    </row>
    <row r="12" spans="1:5" s="28" customFormat="1" ht="31.5" customHeight="1">
      <c r="A12" s="6" t="s">
        <v>11</v>
      </c>
      <c r="B12" s="11" t="s">
        <v>9</v>
      </c>
      <c r="C12" s="27">
        <f>C13+C18</f>
        <v>1685.62568</v>
      </c>
      <c r="D12" s="27">
        <f>SUM(D13,D18)</f>
        <v>1564.804</v>
      </c>
      <c r="E12" s="27">
        <f>SUM(E13,E18)</f>
        <v>1055.725</v>
      </c>
    </row>
    <row r="13" spans="1:5" s="28" customFormat="1" ht="32.25" customHeight="1">
      <c r="A13" s="7" t="s">
        <v>10</v>
      </c>
      <c r="B13" s="12" t="s">
        <v>25</v>
      </c>
      <c r="C13" s="25">
        <f>C14+C16</f>
        <v>4851.62568</v>
      </c>
      <c r="D13" s="25">
        <f>D14</f>
        <v>1564.804</v>
      </c>
      <c r="E13" s="25">
        <f>E14</f>
        <v>1055.725</v>
      </c>
    </row>
    <row r="14" spans="1:5" s="28" customFormat="1" ht="25.5">
      <c r="A14" s="5" t="s">
        <v>31</v>
      </c>
      <c r="B14" s="13" t="s">
        <v>48</v>
      </c>
      <c r="C14" s="23">
        <f>C15</f>
        <v>4851.62568</v>
      </c>
      <c r="D14" s="23">
        <f>D15</f>
        <v>1564.804</v>
      </c>
      <c r="E14" s="23">
        <f>E15</f>
        <v>1055.725</v>
      </c>
    </row>
    <row r="15" spans="1:5" s="28" customFormat="1" ht="38.25">
      <c r="A15" s="34" t="s">
        <v>32</v>
      </c>
      <c r="B15" s="13" t="s">
        <v>29</v>
      </c>
      <c r="C15" s="23">
        <v>4851.62568</v>
      </c>
      <c r="D15" s="41">
        <v>1564.804</v>
      </c>
      <c r="E15" s="42">
        <v>1055.725</v>
      </c>
    </row>
    <row r="16" spans="1:5" s="28" customFormat="1" ht="30.75" customHeight="1">
      <c r="A16" s="5" t="s">
        <v>33</v>
      </c>
      <c r="B16" s="13" t="s">
        <v>23</v>
      </c>
      <c r="C16" s="23">
        <f>C17</f>
        <v>0</v>
      </c>
      <c r="D16" s="23">
        <f>D17</f>
        <v>0</v>
      </c>
      <c r="E16" s="23">
        <f>E17</f>
        <v>0</v>
      </c>
    </row>
    <row r="17" spans="1:5" s="28" customFormat="1" ht="25.5">
      <c r="A17" s="34" t="s">
        <v>40</v>
      </c>
      <c r="B17" s="13" t="s">
        <v>41</v>
      </c>
      <c r="C17" s="23">
        <v>0</v>
      </c>
      <c r="D17" s="23">
        <v>0</v>
      </c>
      <c r="E17" s="23">
        <v>0</v>
      </c>
    </row>
    <row r="18" spans="1:5" s="28" customFormat="1" ht="38.25">
      <c r="A18" s="9" t="s">
        <v>12</v>
      </c>
      <c r="B18" s="12" t="s">
        <v>24</v>
      </c>
      <c r="C18" s="25">
        <f>C19+C21</f>
        <v>-3166</v>
      </c>
      <c r="D18" s="25">
        <f>D19+D21</f>
        <v>0</v>
      </c>
      <c r="E18" s="25">
        <f>E19+E21</f>
        <v>0</v>
      </c>
    </row>
    <row r="19" spans="1:5" s="28" customFormat="1" ht="38.25">
      <c r="A19" s="5" t="s">
        <v>37</v>
      </c>
      <c r="B19" s="13" t="s">
        <v>47</v>
      </c>
      <c r="C19" s="23">
        <f>C20</f>
        <v>0</v>
      </c>
      <c r="D19" s="23">
        <f>D20</f>
        <v>0</v>
      </c>
      <c r="E19" s="23">
        <f>E20</f>
        <v>0</v>
      </c>
    </row>
    <row r="20" spans="1:5" s="28" customFormat="1" ht="38.25">
      <c r="A20" s="35" t="s">
        <v>34</v>
      </c>
      <c r="B20" s="13" t="s">
        <v>43</v>
      </c>
      <c r="C20" s="23">
        <v>0</v>
      </c>
      <c r="D20" s="23">
        <v>0</v>
      </c>
      <c r="E20" s="23">
        <v>0</v>
      </c>
    </row>
    <row r="21" spans="1:5" s="28" customFormat="1" ht="38.25">
      <c r="A21" s="5" t="s">
        <v>38</v>
      </c>
      <c r="B21" s="13" t="s">
        <v>46</v>
      </c>
      <c r="C21" s="29">
        <f>C22</f>
        <v>-3166</v>
      </c>
      <c r="D21" s="29">
        <f>D22</f>
        <v>0</v>
      </c>
      <c r="E21" s="29">
        <f>E22</f>
        <v>0</v>
      </c>
    </row>
    <row r="22" spans="1:5" s="28" customFormat="1" ht="29.25" customHeight="1">
      <c r="A22" s="34" t="s">
        <v>39</v>
      </c>
      <c r="B22" s="13" t="s">
        <v>42</v>
      </c>
      <c r="C22" s="30">
        <v>-3166</v>
      </c>
      <c r="D22" s="30">
        <v>0</v>
      </c>
      <c r="E22" s="30">
        <v>0</v>
      </c>
    </row>
    <row r="23" spans="1:6" s="28" customFormat="1" ht="36.75" customHeight="1">
      <c r="A23" s="7" t="s">
        <v>13</v>
      </c>
      <c r="B23" s="12" t="s">
        <v>14</v>
      </c>
      <c r="C23" s="22">
        <f>C24+C28</f>
        <v>426.0745500000048</v>
      </c>
      <c r="D23" s="22">
        <f>D24+D28</f>
        <v>0</v>
      </c>
      <c r="E23" s="22">
        <f>E24+E28</f>
        <v>0</v>
      </c>
      <c r="F23" s="31"/>
    </row>
    <row r="24" spans="1:5" s="28" customFormat="1" ht="20.25" customHeight="1">
      <c r="A24" s="8" t="s">
        <v>15</v>
      </c>
      <c r="B24" s="12" t="s">
        <v>16</v>
      </c>
      <c r="C24" s="22">
        <f>C25</f>
        <v>-42823.34994</v>
      </c>
      <c r="D24" s="22">
        <f aca="true" t="shared" si="0" ref="D24:E26">D25</f>
        <v>-45801.64</v>
      </c>
      <c r="E24" s="22">
        <f t="shared" si="0"/>
        <v>-28209.708999999995</v>
      </c>
    </row>
    <row r="25" spans="1:5" s="28" customFormat="1" ht="12.75">
      <c r="A25" s="5" t="s">
        <v>17</v>
      </c>
      <c r="B25" s="13" t="s">
        <v>18</v>
      </c>
      <c r="C25" s="23">
        <f>C26</f>
        <v>-42823.34994</v>
      </c>
      <c r="D25" s="23">
        <f t="shared" si="0"/>
        <v>-45801.64</v>
      </c>
      <c r="E25" s="23">
        <f t="shared" si="0"/>
        <v>-28209.708999999995</v>
      </c>
    </row>
    <row r="26" spans="1:6" s="28" customFormat="1" ht="12.75">
      <c r="A26" s="5" t="s">
        <v>3</v>
      </c>
      <c r="B26" s="13" t="s">
        <v>19</v>
      </c>
      <c r="C26" s="23">
        <f>C27</f>
        <v>-42823.34994</v>
      </c>
      <c r="D26" s="23">
        <f t="shared" si="0"/>
        <v>-45801.64</v>
      </c>
      <c r="E26" s="23">
        <f t="shared" si="0"/>
        <v>-28209.708999999995</v>
      </c>
      <c r="F26" s="31"/>
    </row>
    <row r="27" spans="1:5" s="28" customFormat="1" ht="25.5">
      <c r="A27" s="5" t="s">
        <v>35</v>
      </c>
      <c r="B27" s="13" t="s">
        <v>45</v>
      </c>
      <c r="C27" s="24">
        <f>-'[1]Листв'!$I$74-C15-C20</f>
        <v>-42823.34994</v>
      </c>
      <c r="D27" s="24">
        <f>-'[2]Листв'!$I$68-D15</f>
        <v>-45801.64</v>
      </c>
      <c r="E27" s="24">
        <f>-'[2]Листв'!$J$68-E15</f>
        <v>-28209.708999999995</v>
      </c>
    </row>
    <row r="28" spans="1:5" s="28" customFormat="1" ht="12.75">
      <c r="A28" s="8" t="s">
        <v>4</v>
      </c>
      <c r="B28" s="12" t="s">
        <v>20</v>
      </c>
      <c r="C28" s="25">
        <f>C29</f>
        <v>43249.424490000005</v>
      </c>
      <c r="D28" s="25">
        <f aca="true" t="shared" si="1" ref="D28:E30">D29</f>
        <v>45801.64</v>
      </c>
      <c r="E28" s="25">
        <f t="shared" si="1"/>
        <v>28209.709</v>
      </c>
    </row>
    <row r="29" spans="1:5" s="28" customFormat="1" ht="12.75">
      <c r="A29" s="5" t="s">
        <v>5</v>
      </c>
      <c r="B29" s="13" t="s">
        <v>21</v>
      </c>
      <c r="C29" s="23">
        <f>C30</f>
        <v>43249.424490000005</v>
      </c>
      <c r="D29" s="23">
        <f t="shared" si="1"/>
        <v>45801.64</v>
      </c>
      <c r="E29" s="23">
        <f t="shared" si="1"/>
        <v>28209.709</v>
      </c>
    </row>
    <row r="30" spans="1:6" s="28" customFormat="1" ht="12.75">
      <c r="A30" s="5" t="s">
        <v>6</v>
      </c>
      <c r="B30" s="13" t="s">
        <v>22</v>
      </c>
      <c r="C30" s="23">
        <f>C31</f>
        <v>43249.424490000005</v>
      </c>
      <c r="D30" s="23">
        <f t="shared" si="1"/>
        <v>45801.64</v>
      </c>
      <c r="E30" s="23">
        <f t="shared" si="1"/>
        <v>28209.709</v>
      </c>
      <c r="F30" s="32"/>
    </row>
    <row r="31" spans="1:5" ht="26.25" thickBot="1">
      <c r="A31" s="10" t="s">
        <v>36</v>
      </c>
      <c r="B31" s="14" t="s">
        <v>44</v>
      </c>
      <c r="C31" s="33">
        <f>'[4]пр 9'!$H$10-C17-C22</f>
        <v>43249.424490000005</v>
      </c>
      <c r="D31" s="43">
        <f>'[3]пр 10'!$H$10</f>
        <v>45801.64</v>
      </c>
      <c r="E31" s="43">
        <f>'[3]пр 10'!$I$10</f>
        <v>28209.709</v>
      </c>
    </row>
    <row r="32" ht="12.75">
      <c r="C32" s="20"/>
    </row>
  </sheetData>
  <sheetProtection/>
  <mergeCells count="5">
    <mergeCell ref="A6:B6"/>
    <mergeCell ref="B3:C3"/>
    <mergeCell ref="A9:A10"/>
    <mergeCell ref="B9:B10"/>
    <mergeCell ref="C9:E9"/>
  </mergeCells>
  <printOptions/>
  <pageMargins left="1.2" right="0.39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55.375" style="0" customWidth="1"/>
    <col min="2" max="2" width="26.125" style="0" customWidth="1"/>
    <col min="3" max="3" width="16.375" style="16" customWidth="1"/>
    <col min="4" max="4" width="14.75390625" style="0" bestFit="1" customWidth="1"/>
    <col min="5" max="5" width="12.875" style="0" customWidth="1"/>
    <col min="6" max="6" width="15.25390625" style="0" customWidth="1"/>
  </cols>
  <sheetData>
    <row r="1" spans="1:2" ht="16.5" customHeight="1">
      <c r="A1" s="2"/>
      <c r="B1" s="4"/>
    </row>
    <row r="2" spans="1:5" ht="27" customHeight="1">
      <c r="A2" s="45" t="s">
        <v>49</v>
      </c>
      <c r="B2" s="45"/>
      <c r="C2" s="45"/>
      <c r="D2" s="45"/>
      <c r="E2" s="45"/>
    </row>
    <row r="3" ht="12.75">
      <c r="A3" s="3"/>
    </row>
    <row r="4" ht="13.5" thickBot="1">
      <c r="C4" s="17" t="s">
        <v>0</v>
      </c>
    </row>
    <row r="5" spans="1:5" ht="13.5" thickBot="1">
      <c r="A5" s="48" t="s">
        <v>1</v>
      </c>
      <c r="B5" s="50" t="s">
        <v>8</v>
      </c>
      <c r="C5" s="55" t="s">
        <v>2</v>
      </c>
      <c r="D5" s="56"/>
      <c r="E5" s="57"/>
    </row>
    <row r="6" spans="1:5" ht="18.75" customHeight="1" thickBot="1">
      <c r="A6" s="49"/>
      <c r="B6" s="51"/>
      <c r="C6" s="18">
        <v>2021</v>
      </c>
      <c r="D6" s="18">
        <v>2022</v>
      </c>
      <c r="E6" s="18">
        <v>2023</v>
      </c>
    </row>
    <row r="7" spans="1:6" ht="33.75" customHeight="1" thickBot="1">
      <c r="A7" s="19" t="s">
        <v>26</v>
      </c>
      <c r="B7" s="11" t="s">
        <v>9</v>
      </c>
      <c r="C7" s="21">
        <f>C8+C19</f>
        <v>2111.700230000005</v>
      </c>
      <c r="D7" s="21">
        <f>D8+D19</f>
        <v>1564.804</v>
      </c>
      <c r="E7" s="21">
        <f>E8+E19</f>
        <v>1055.725</v>
      </c>
      <c r="F7" s="26"/>
    </row>
    <row r="8" spans="1:6" s="28" customFormat="1" ht="30.75" customHeight="1">
      <c r="A8" s="6" t="s">
        <v>11</v>
      </c>
      <c r="B8" s="11" t="s">
        <v>9</v>
      </c>
      <c r="C8" s="27">
        <f>C9+C14</f>
        <v>1685.62568</v>
      </c>
      <c r="D8" s="27">
        <f>SUM(D9,D14)</f>
        <v>1564.804</v>
      </c>
      <c r="E8" s="27">
        <f>SUM(E9,E14)</f>
        <v>1055.725</v>
      </c>
      <c r="F8" s="26"/>
    </row>
    <row r="9" spans="1:5" s="28" customFormat="1" ht="31.5" customHeight="1">
      <c r="A9" s="7" t="s">
        <v>10</v>
      </c>
      <c r="B9" s="12" t="s">
        <v>25</v>
      </c>
      <c r="C9" s="25">
        <f>C10+C12</f>
        <v>4851.62568</v>
      </c>
      <c r="D9" s="25">
        <f>D10</f>
        <v>1564.804</v>
      </c>
      <c r="E9" s="25">
        <f>E10</f>
        <v>1055.725</v>
      </c>
    </row>
    <row r="10" spans="1:5" s="28" customFormat="1" ht="32.25" customHeight="1">
      <c r="A10" s="5" t="s">
        <v>31</v>
      </c>
      <c r="B10" s="13" t="s">
        <v>48</v>
      </c>
      <c r="C10" s="23">
        <f>C11</f>
        <v>4851.62568</v>
      </c>
      <c r="D10" s="23">
        <f>D11</f>
        <v>1564.804</v>
      </c>
      <c r="E10" s="23">
        <f>E11</f>
        <v>1055.725</v>
      </c>
    </row>
    <row r="11" spans="1:5" s="28" customFormat="1" ht="38.25">
      <c r="A11" s="34" t="s">
        <v>32</v>
      </c>
      <c r="B11" s="13" t="s">
        <v>29</v>
      </c>
      <c r="C11" s="23">
        <f>'источники 2020'!C15</f>
        <v>4851.62568</v>
      </c>
      <c r="D11" s="23">
        <f>'источники 2020'!D15</f>
        <v>1564.804</v>
      </c>
      <c r="E11" s="23">
        <f>'источники 2020'!E15</f>
        <v>1055.725</v>
      </c>
    </row>
    <row r="12" spans="1:5" s="28" customFormat="1" ht="25.5">
      <c r="A12" s="5" t="s">
        <v>33</v>
      </c>
      <c r="B12" s="13" t="s">
        <v>23</v>
      </c>
      <c r="C12" s="23">
        <f>C13</f>
        <v>0</v>
      </c>
      <c r="D12" s="23">
        <f>D13</f>
        <v>0</v>
      </c>
      <c r="E12" s="23">
        <f>E13</f>
        <v>0</v>
      </c>
    </row>
    <row r="13" spans="1:5" s="28" customFormat="1" ht="30.75" customHeight="1">
      <c r="A13" s="34" t="s">
        <v>40</v>
      </c>
      <c r="B13" s="13" t="s">
        <v>41</v>
      </c>
      <c r="C13" s="23">
        <f>'источники 2020'!C17</f>
        <v>0</v>
      </c>
      <c r="D13" s="23">
        <f>'источники 2020'!D17</f>
        <v>0</v>
      </c>
      <c r="E13" s="23">
        <f>'источники 2020'!E17</f>
        <v>0</v>
      </c>
    </row>
    <row r="14" spans="1:5" s="28" customFormat="1" ht="38.25">
      <c r="A14" s="9" t="s">
        <v>12</v>
      </c>
      <c r="B14" s="12" t="s">
        <v>24</v>
      </c>
      <c r="C14" s="25">
        <f>C15+C17</f>
        <v>-3166</v>
      </c>
      <c r="D14" s="25">
        <f>D15+D17</f>
        <v>0</v>
      </c>
      <c r="E14" s="25">
        <f>E15+E17</f>
        <v>0</v>
      </c>
    </row>
    <row r="15" spans="1:5" s="28" customFormat="1" ht="38.25">
      <c r="A15" s="5" t="s">
        <v>37</v>
      </c>
      <c r="B15" s="13" t="s">
        <v>47</v>
      </c>
      <c r="C15" s="23">
        <f>C16</f>
        <v>0</v>
      </c>
      <c r="D15" s="23">
        <f>D16</f>
        <v>0</v>
      </c>
      <c r="E15" s="23">
        <f>E16</f>
        <v>0</v>
      </c>
    </row>
    <row r="16" spans="1:5" s="28" customFormat="1" ht="38.25">
      <c r="A16" s="35" t="s">
        <v>34</v>
      </c>
      <c r="B16" s="13" t="s">
        <v>43</v>
      </c>
      <c r="C16" s="23">
        <f>'источники 2020'!C20</f>
        <v>0</v>
      </c>
      <c r="D16" s="23">
        <f>'источники 2020'!D20</f>
        <v>0</v>
      </c>
      <c r="E16" s="23">
        <f>'источники 2020'!E20</f>
        <v>0</v>
      </c>
    </row>
    <row r="17" spans="1:5" s="28" customFormat="1" ht="38.25">
      <c r="A17" s="5" t="s">
        <v>38</v>
      </c>
      <c r="B17" s="13" t="s">
        <v>46</v>
      </c>
      <c r="C17" s="29">
        <f>C18</f>
        <v>-3166</v>
      </c>
      <c r="D17" s="29">
        <f>D18</f>
        <v>0</v>
      </c>
      <c r="E17" s="29">
        <f>E18</f>
        <v>0</v>
      </c>
    </row>
    <row r="18" spans="1:5" s="28" customFormat="1" ht="38.25">
      <c r="A18" s="34" t="s">
        <v>39</v>
      </c>
      <c r="B18" s="13" t="s">
        <v>42</v>
      </c>
      <c r="C18" s="30">
        <f>'источники 2020'!C22</f>
        <v>-3166</v>
      </c>
      <c r="D18" s="30">
        <f>'источники 2020'!D22</f>
        <v>0</v>
      </c>
      <c r="E18" s="30">
        <f>'источники 2020'!E22</f>
        <v>0</v>
      </c>
    </row>
    <row r="19" spans="1:5" s="28" customFormat="1" ht="29.25" customHeight="1">
      <c r="A19" s="7" t="s">
        <v>13</v>
      </c>
      <c r="B19" s="12" t="s">
        <v>14</v>
      </c>
      <c r="C19" s="22">
        <f>C20+C24</f>
        <v>426.0745500000048</v>
      </c>
      <c r="D19" s="22">
        <f>D20+D24</f>
        <v>0</v>
      </c>
      <c r="E19" s="22">
        <f>E20+E24</f>
        <v>0</v>
      </c>
    </row>
    <row r="20" spans="1:6" s="28" customFormat="1" ht="19.5" customHeight="1">
      <c r="A20" s="8" t="s">
        <v>15</v>
      </c>
      <c r="B20" s="12" t="s">
        <v>16</v>
      </c>
      <c r="C20" s="22">
        <f>C21</f>
        <v>-42823.34994</v>
      </c>
      <c r="D20" s="22">
        <f aca="true" t="shared" si="0" ref="D20:E22">D21</f>
        <v>-45801.64</v>
      </c>
      <c r="E20" s="22">
        <f t="shared" si="0"/>
        <v>-28209.708999999995</v>
      </c>
      <c r="F20" s="31"/>
    </row>
    <row r="21" spans="1:5" s="28" customFormat="1" ht="20.25" customHeight="1">
      <c r="A21" s="5" t="s">
        <v>17</v>
      </c>
      <c r="B21" s="13" t="s">
        <v>18</v>
      </c>
      <c r="C21" s="23">
        <f>C22</f>
        <v>-42823.34994</v>
      </c>
      <c r="D21" s="23">
        <f t="shared" si="0"/>
        <v>-45801.64</v>
      </c>
      <c r="E21" s="23">
        <f t="shared" si="0"/>
        <v>-28209.708999999995</v>
      </c>
    </row>
    <row r="22" spans="1:5" s="28" customFormat="1" ht="12.75">
      <c r="A22" s="5" t="s">
        <v>3</v>
      </c>
      <c r="B22" s="13" t="s">
        <v>19</v>
      </c>
      <c r="C22" s="23">
        <f>C23</f>
        <v>-42823.34994</v>
      </c>
      <c r="D22" s="23">
        <f t="shared" si="0"/>
        <v>-45801.64</v>
      </c>
      <c r="E22" s="23">
        <f t="shared" si="0"/>
        <v>-28209.708999999995</v>
      </c>
    </row>
    <row r="23" spans="1:6" s="28" customFormat="1" ht="25.5">
      <c r="A23" s="5" t="s">
        <v>35</v>
      </c>
      <c r="B23" s="13" t="s">
        <v>45</v>
      </c>
      <c r="C23" s="24">
        <f>'источники 2020'!C26</f>
        <v>-42823.34994</v>
      </c>
      <c r="D23" s="24">
        <f>'источники 2020'!D26</f>
        <v>-45801.64</v>
      </c>
      <c r="E23" s="24">
        <f>'источники 2020'!E26</f>
        <v>-28209.708999999995</v>
      </c>
      <c r="F23" s="31"/>
    </row>
    <row r="24" spans="1:5" s="28" customFormat="1" ht="12.75">
      <c r="A24" s="8" t="s">
        <v>4</v>
      </c>
      <c r="B24" s="12" t="s">
        <v>20</v>
      </c>
      <c r="C24" s="25">
        <f>C25</f>
        <v>43249.424490000005</v>
      </c>
      <c r="D24" s="25">
        <f aca="true" t="shared" si="1" ref="D24:E26">D25</f>
        <v>45801.64</v>
      </c>
      <c r="E24" s="25">
        <f t="shared" si="1"/>
        <v>28209.709</v>
      </c>
    </row>
    <row r="25" spans="1:5" s="28" customFormat="1" ht="12.75">
      <c r="A25" s="5" t="s">
        <v>5</v>
      </c>
      <c r="B25" s="13" t="s">
        <v>21</v>
      </c>
      <c r="C25" s="23">
        <f>C26</f>
        <v>43249.424490000005</v>
      </c>
      <c r="D25" s="23">
        <f t="shared" si="1"/>
        <v>45801.64</v>
      </c>
      <c r="E25" s="23">
        <f t="shared" si="1"/>
        <v>28209.709</v>
      </c>
    </row>
    <row r="26" spans="1:5" s="28" customFormat="1" ht="12.75">
      <c r="A26" s="5" t="s">
        <v>6</v>
      </c>
      <c r="B26" s="13" t="s">
        <v>22</v>
      </c>
      <c r="C26" s="23">
        <f>C27</f>
        <v>43249.424490000005</v>
      </c>
      <c r="D26" s="23">
        <f t="shared" si="1"/>
        <v>45801.64</v>
      </c>
      <c r="E26" s="23">
        <f t="shared" si="1"/>
        <v>28209.709</v>
      </c>
    </row>
    <row r="27" spans="1:6" s="28" customFormat="1" ht="26.25" thickBot="1">
      <c r="A27" s="10" t="s">
        <v>36</v>
      </c>
      <c r="B27" s="14" t="s">
        <v>44</v>
      </c>
      <c r="C27" s="33">
        <f>'источники 2020'!C31</f>
        <v>43249.424490000005</v>
      </c>
      <c r="D27" s="33">
        <f>'источники 2020'!D31</f>
        <v>45801.64</v>
      </c>
      <c r="E27" s="33">
        <f>'источники 2020'!E31</f>
        <v>28209.709</v>
      </c>
      <c r="F27" s="32"/>
    </row>
    <row r="28" ht="12.75">
      <c r="C28" s="20"/>
    </row>
    <row r="32" spans="1:3" ht="12.75">
      <c r="A32" s="36" t="s">
        <v>50</v>
      </c>
      <c r="B32" s="37"/>
      <c r="C32" s="16" t="s">
        <v>51</v>
      </c>
    </row>
    <row r="33" spans="2:3" ht="12.75">
      <c r="B33" s="38" t="s">
        <v>52</v>
      </c>
      <c r="C33" s="39" t="s">
        <v>53</v>
      </c>
    </row>
    <row r="34" ht="12.75">
      <c r="A34" s="40" t="s">
        <v>54</v>
      </c>
    </row>
    <row r="35" spans="1:3" ht="12.75">
      <c r="A35" s="36" t="s">
        <v>55</v>
      </c>
      <c r="B35" s="37"/>
      <c r="C35" s="16" t="s">
        <v>56</v>
      </c>
    </row>
    <row r="36" spans="1:3" ht="12.75">
      <c r="A36" s="40" t="s">
        <v>57</v>
      </c>
      <c r="B36" s="38" t="s">
        <v>52</v>
      </c>
      <c r="C36" s="39" t="s">
        <v>53</v>
      </c>
    </row>
  </sheetData>
  <sheetProtection/>
  <mergeCells count="4">
    <mergeCell ref="A2:E2"/>
    <mergeCell ref="A5:A6"/>
    <mergeCell ref="B5:B6"/>
    <mergeCell ref="C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User</cp:lastModifiedBy>
  <cp:lastPrinted>2021-10-29T03:56:27Z</cp:lastPrinted>
  <dcterms:created xsi:type="dcterms:W3CDTF">2005-09-15T08:53:27Z</dcterms:created>
  <dcterms:modified xsi:type="dcterms:W3CDTF">2021-10-29T04:08:05Z</dcterms:modified>
  <cp:category/>
  <cp:version/>
  <cp:contentType/>
  <cp:contentStatus/>
</cp:coreProperties>
</file>