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750" windowWidth="15180" windowHeight="8745" activeTab="2"/>
  </bookViews>
  <sheets>
    <sheet name="Лист1" sheetId="1" r:id="rId1"/>
    <sheet name="пр 10" sheetId="2" r:id="rId2"/>
    <sheet name="пр 8" sheetId="3" r:id="rId3"/>
    <sheet name="пр 6 " sheetId="4" r:id="rId4"/>
  </sheets>
  <externalReferences>
    <externalReference r:id="rId7"/>
  </externalReferences>
  <definedNames>
    <definedName name="_xlnm.Print_Area" localSheetId="1">'пр 10'!$A$1:$I$286</definedName>
  </definedNames>
  <calcPr fullCalcOnLoad="1"/>
</workbook>
</file>

<file path=xl/sharedStrings.xml><?xml version="1.0" encoding="utf-8"?>
<sst xmlns="http://schemas.openxmlformats.org/spreadsheetml/2006/main" count="2300" uniqueCount="248">
  <si>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</si>
  <si>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</si>
  <si>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</si>
  <si>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</si>
  <si>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</si>
  <si>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</si>
  <si>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</si>
  <si>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Сумма</t>
  </si>
  <si>
    <t>ВСЕГО</t>
  </si>
  <si>
    <t>ОБЩЕГОСУДАРСТВЕННЫЕ ВОПРОСЫ</t>
  </si>
  <si>
    <t>01</t>
  </si>
  <si>
    <t>02</t>
  </si>
  <si>
    <t>716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</si>
  <si>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</si>
  <si>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</si>
  <si>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</si>
  <si>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</si>
  <si>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выплаты по оплате труда</t>
  </si>
  <si>
    <t>Заработная плата</t>
  </si>
  <si>
    <t>Прочие выплаты</t>
  </si>
  <si>
    <t>212</t>
  </si>
  <si>
    <t>Начисления на выплаты по оплате труда</t>
  </si>
  <si>
    <t>04</t>
  </si>
  <si>
    <t>Оплата работ,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</si>
  <si>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</si>
  <si>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</si>
  <si>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</si>
  <si>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</si>
  <si>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</si>
  <si>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</si>
  <si>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</si>
  <si>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</si>
  <si>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</si>
  <si>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</si>
  <si>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</si>
  <si>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</si>
  <si>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</t>
  </si>
  <si>
    <t>Пособия по социальной помощи населению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</si>
  <si>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</si>
  <si>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</si>
  <si>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</si>
  <si>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</si>
  <si>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</si>
  <si>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</si>
  <si>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</si>
  <si>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Увеличение стоимости материальных запасов</t>
  </si>
  <si>
    <t>340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</si>
  <si>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</si>
  <si>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</si>
  <si>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</si>
  <si>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013</t>
  </si>
  <si>
    <t>Резервные фонды</t>
  </si>
  <si>
    <t>12</t>
  </si>
  <si>
    <t>0700500</t>
  </si>
  <si>
    <t>НАЦИОНАЛЬНАЯ ОБОРОНА</t>
  </si>
  <si>
    <t>Мобилизационная  и вневойсковая подготовка</t>
  </si>
  <si>
    <t>03</t>
  </si>
  <si>
    <t>ЖИЛИЩНО-КОММУНАЛЬНОЕ ХОЗЯЙСТВО</t>
  </si>
  <si>
    <t>Жилищное хозяйство</t>
  </si>
  <si>
    <t>05</t>
  </si>
  <si>
    <t>Приобретение работ, услуг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</si>
  <si>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</si>
  <si>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</si>
  <si>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</si>
  <si>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</si>
  <si>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</si>
  <si>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</si>
  <si>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</si>
  <si>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</si>
  <si>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 xml:space="preserve">Культура </t>
  </si>
  <si>
    <t>08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</si>
  <si>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</si>
  <si>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</si>
  <si>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</si>
  <si>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</si>
  <si>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</si>
  <si>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</si>
  <si>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</si>
  <si>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</si>
  <si>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</si>
  <si>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Перечисления другим бюджетам бюджетной системы Российской Федерации</t>
  </si>
  <si>
    <t>ПО РАЗДЕЛАМ, ПОДРАЗДЕЛАМ,ЦЕЛЕВЫМ СТАТЬЯМ И ВИДАМ РАСХОДОВ ФУНКЦИОНАЛЬНОЙ КЛАССИФИКАЦИИ РАСХОДОВ БЮДЖЕТОВ РОССИЙСКОЙ ФЕДЕРАЦИИ</t>
  </si>
  <si>
    <t xml:space="preserve">                                           ПРОЕКТ БЮДЖЕТА</t>
  </si>
  <si>
    <t xml:space="preserve">                                            ПО РАЗДЕЛАМ, ПОДРАЗДЕЛАМ,ЦЕЛЕВЫМ                                                                                                            </t>
  </si>
  <si>
    <t>СТАТЬЯМ И ВИДАМ РАСХОДОВ</t>
  </si>
  <si>
    <t>07</t>
  </si>
  <si>
    <t>098</t>
  </si>
  <si>
    <t>Обеспечение проведения выборов и референдумов</t>
  </si>
  <si>
    <t>13</t>
  </si>
  <si>
    <t>14</t>
  </si>
  <si>
    <t>00</t>
  </si>
  <si>
    <t xml:space="preserve">                                 ПРОГНОЗ РАСХОДА БЮДЖЕТА ЛИСТВЯНСКОГО МО НА 2011 ГОД</t>
  </si>
  <si>
    <t>Функционирование законодательных (представительных)) органов Российской Федерации и органа местного самоуправления</t>
  </si>
  <si>
    <t>Проведение выборов в представительные органы муниципального образования</t>
  </si>
  <si>
    <t>010</t>
  </si>
  <si>
    <t>Досрочная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2011-2014годы"</t>
  </si>
  <si>
    <t>09</t>
  </si>
  <si>
    <t>5224700</t>
  </si>
  <si>
    <t>Фонд софинансирования</t>
  </si>
  <si>
    <t>Дорожное хозяйство (дорожные фонды)</t>
  </si>
  <si>
    <t>Целевые программы муниципальных образований (Долгосрочная целевая программа "Текущий ремонт муниципального жилого фонда Листвянского муниципального образования на 2013-2015 годы")</t>
  </si>
  <si>
    <t>НАЦИОНАЛЬНАЯ ЭКОНОМИКА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</si>
  <si>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</si>
  <si>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</si>
  <si>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3500100</t>
  </si>
  <si>
    <t>91.1.60.00</t>
  </si>
  <si>
    <t>Осуществление органами местного самоуправления полномочий местного значения</t>
  </si>
  <si>
    <t>91.1.60.01</t>
  </si>
  <si>
    <t>Обеспечение деятельности в сфере установленных функций</t>
  </si>
  <si>
    <t>91.1.60.04</t>
  </si>
  <si>
    <t>Резервный фонд администрации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</si>
  <si>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</si>
  <si>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91.1.60.06</t>
  </si>
  <si>
    <t>Подготовка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</si>
  <si>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</si>
  <si>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</si>
  <si>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</si>
  <si>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91.1.60.07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</si>
  <si>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</si>
  <si>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</si>
  <si>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91.1.60.11</t>
  </si>
  <si>
    <t>Иные мероприятия в сфере установленных функций</t>
  </si>
  <si>
    <t>91.1.60.09</t>
  </si>
  <si>
    <t>Обеспечение деятельности в сфере установленных функций бюджетных, автономных и казенных учреждений</t>
  </si>
  <si>
    <t>Другие вопросы в области национальной экономики</t>
  </si>
  <si>
    <t>91.1.60.02</t>
  </si>
  <si>
    <t>91.1.60.03</t>
  </si>
  <si>
    <t>91.1.60.05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</si>
  <si>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</si>
  <si>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21.1.99.11</t>
  </si>
  <si>
    <t>Текущий ремонтр муниципального жилого фонда</t>
  </si>
  <si>
    <t>Реализация мероприятий муниципальной программы за счет средств местного бюджета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</si>
  <si>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</si>
  <si>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</si>
  <si>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</si>
  <si>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123</t>
  </si>
  <si>
    <t>244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</si>
  <si>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</si>
  <si>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органови взносы по обязательному социальному страхованию</t>
  </si>
  <si>
    <t>000</t>
  </si>
  <si>
    <t>Уплата налогов, сборов и иных платежей</t>
  </si>
  <si>
    <t>Уплата прочих налогов, сборов и иных платежей</t>
  </si>
  <si>
    <t>852</t>
  </si>
  <si>
    <t>870</t>
  </si>
  <si>
    <t>111</t>
  </si>
  <si>
    <t>Фонд оплаты труда казенных учреждений и взносы по обязательному социальному страхованию</t>
  </si>
  <si>
    <t>Резервные средства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</si>
  <si>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</si>
  <si>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t>
  </si>
  <si>
    <t>242</t>
  </si>
  <si>
    <t>Закупка товаров, работ, услуг в сфере информационно-коммуникационных технологий</t>
  </si>
  <si>
    <t>252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</si>
  <si>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инффраструктуры находящихся в муниципальной собственности</t>
  </si>
  <si>
    <t>Софинансирование целевых программ за счет средств местного бюджета</t>
  </si>
  <si>
    <t>91.3.51.18</t>
  </si>
  <si>
    <t>21.6.01.02</t>
  </si>
  <si>
    <t>21.6.99.01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</si>
  <si>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</si>
  <si>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224</t>
  </si>
  <si>
    <t>Проведение выборов глав муниципального образования</t>
  </si>
  <si>
    <t>Проведение выборов и референдумов</t>
  </si>
  <si>
    <t xml:space="preserve">КЦСР </t>
  </si>
  <si>
    <t>91.1.00.60001</t>
  </si>
  <si>
    <t>91.1.00.60000</t>
  </si>
  <si>
    <t>100</t>
  </si>
  <si>
    <t>119</t>
  </si>
  <si>
    <t>129</t>
  </si>
  <si>
    <t>120</t>
  </si>
  <si>
    <t>Непрограммные расходы органов местного самоуправления</t>
  </si>
  <si>
    <t>00.0.00.00000</t>
  </si>
  <si>
    <t>91.0.00.00000</t>
  </si>
  <si>
    <t>КВР</t>
  </si>
  <si>
    <t>Непрограммные расходы органов местного самоуправления за счет средств местного бюждета</t>
  </si>
  <si>
    <t>91.1.00.00000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</si>
  <si>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</si>
  <si>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</si>
  <si>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Закупка товаров, работ и услуг для государственных(муниципальных) нужд</t>
  </si>
  <si>
    <t>Иные закупли товаров, работ и услуг для обеспечения государственных(муниципальных) нужд</t>
  </si>
  <si>
    <t>240</t>
  </si>
  <si>
    <t>Прочая закупка товаров, работ и услуг для обеспечения государственных(муниципальных)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</si>
  <si>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t>
  </si>
  <si>
    <t>91.2.00.73150</t>
  </si>
  <si>
    <t>91.1.00.60003</t>
  </si>
  <si>
    <t>Иные закупки товаров, работ и услуг для обеспечения государственных(муниципальных) нужд</t>
  </si>
  <si>
    <t>91.1.00.60004</t>
  </si>
  <si>
    <t>91.3.00.00000</t>
  </si>
  <si>
    <t>91.3.00.51180</t>
  </si>
  <si>
    <t xml:space="preserve">НАЦИОНАЛЬНАЯ БЕЗОПАСНОСТЬ И ПРАВООХРАНИТЕЛЬНАЯ ДЕЯТЕЛЬНОСТЬ </t>
  </si>
  <si>
    <t>91.1.00.60006</t>
  </si>
  <si>
    <t>91.1.00.60007</t>
  </si>
  <si>
    <t>Программные расходы органов местного самоуправления</t>
  </si>
  <si>
    <t>20.1.00.00000</t>
  </si>
  <si>
    <t>20.1.00.99001</t>
  </si>
  <si>
    <t>91.1.00.60011</t>
  </si>
  <si>
    <t>91.1.00.60008</t>
  </si>
  <si>
    <t>91.1.00.60101</t>
  </si>
  <si>
    <t>91.1.00.60105</t>
  </si>
  <si>
    <t>Программные расходы органов местного самоуправления за счет средств местного бюждета</t>
  </si>
  <si>
    <t>20.5.00.00000</t>
  </si>
  <si>
    <t>20.5.00.60015</t>
  </si>
  <si>
    <t>110</t>
  </si>
  <si>
    <t>Прочие межбюджетные трансферты общего характера</t>
  </si>
  <si>
    <t>Межбюджетные трансферты</t>
  </si>
  <si>
    <t>91.1.00.60020</t>
  </si>
  <si>
    <t>Пенсионное обеспечение</t>
  </si>
  <si>
    <t>9110060018</t>
  </si>
  <si>
    <t>Социальное обеспечение и иные выплаты населению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</si>
  <si>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</si>
  <si>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</si>
  <si>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</si>
  <si>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91.1.00.60002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</si>
  <si>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</si>
  <si>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Общеэкономические вопросы</t>
  </si>
  <si>
    <t>Субвенция на осуществление отдельных областных государственных полномочий по регулированию тарифов в сфере водоснабжения и водоотведения</t>
  </si>
  <si>
    <t>61.3.01.73110</t>
  </si>
  <si>
    <t>61.3.01.73111</t>
  </si>
  <si>
    <t>61.3.01.73112</t>
  </si>
  <si>
    <t>61.3.01.73113</t>
  </si>
  <si>
    <t>61.3.01.73114</t>
  </si>
  <si>
    <t>61.3.01.73115</t>
  </si>
  <si>
    <t>61.3.01.73116</t>
  </si>
  <si>
    <t>61.3.01.73117</t>
  </si>
  <si>
    <t>91.2.00.73110</t>
  </si>
  <si>
    <t>Обслуживание муниципального долга</t>
  </si>
  <si>
    <t>9110060019</t>
  </si>
  <si>
    <t>730</t>
  </si>
  <si>
    <t>91.4.00.S2370</t>
  </si>
  <si>
    <t>"Функционирование высшего должностного лица субъекта Российской Федерации и муниципального образования"</t>
  </si>
  <si>
    <t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</si>
  <si>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"Культура, кинематография"</t>
  </si>
  <si>
    <t>Обслуживание государственного внутреннего и муниципального долга</t>
  </si>
  <si>
    <t>РАСПРЕДЕЛЕНИЕ РАСХОДОВ БЮДЖЕТА ЛИСТВЯНСКОГО МО НА 2021-2022 гг ПО РАЗДЕЛАМ ФУНКЦИОНАЛЬНОЙ КЛАССИФИКАЦИИ РАСХОДОВ БЮДЖЕТОВ РОССИЙСКОЙ ФЕДЕРАЦИИ</t>
  </si>
  <si>
    <t>ВЕДОМСТВЕННАЯ СТРУКТУРА РАСХОДОВ</t>
  </si>
  <si>
    <t xml:space="preserve">                       ЛИСТВЯНСКОГО МУНИЦИПАЛЬНОГО ОБРАЗОВАНИЯ НА 2022-2023гг.</t>
  </si>
  <si>
    <t>РАСПРЕДЕЛЕНИЕ РАСХОДОВ БЮДЖЕТА НА 2022-2023 гг.</t>
  </si>
  <si>
    <t>Субсидии местным бюджетам на реализацию первоочередных мероприятий,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</si>
  <si>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20.2.00.00000</t>
  </si>
  <si>
    <t>20.2.00.S2200</t>
  </si>
  <si>
    <t>Реализация других функций, связанных с обеспечением национальной бе\зопасности и правоохранительной деятельности</t>
  </si>
  <si>
    <t>Реализация первоочередных мероприятий,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</si>
  <si>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Реализация мероприятий перечня проектов народных инициатив</t>
  </si>
  <si>
    <t>Строительство, реконструкция, капитальный ремонт в сфере установленных функций</t>
  </si>
  <si>
    <t>Доплаты к пенсиям муниципальных служащих</t>
  </si>
  <si>
    <t>Приложение №6                                                                                         к Решению Думы Листвянского МО о  бюджете Листвянского муниципального образования на плановый период 2022-2023 гг от 20.10.2021г. №31 -дгп</t>
  </si>
  <si>
    <t>Приложение №8                                                                                         к Решению Думы Листвянского МО о  бюджете Листвянского муниципального образования на плановый период 2022-2023 гг от 20.10.2021г. №31 -дгп</t>
  </si>
  <si>
    <t>414</t>
  </si>
  <si>
    <t>Бюджеитные инвестиции в объекты капитального строительства государственной (муниципальной) собственности</t>
  </si>
  <si>
    <t>Приложение №10                                                                                         к Решению Думы Листвянского МО о  бюджете Листвянского муниципального образования на плановый период 2022-2023 гг от 20.10.2021г. №31, -дгп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</si>
</sst>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0.000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3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9"/>
      <color indexed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9" fillId="0" borderId="12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3" fontId="15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wrapText="1"/>
    </xf>
    <xf numFmtId="49" fontId="2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9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7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29" fillId="32" borderId="10" xfId="0" applyFont="1" applyFill="1" applyBorder="1" applyAlignment="1">
      <alignment horizontal="left" wrapText="1"/>
    </xf>
    <xf numFmtId="49" fontId="25" fillId="32" borderId="10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15" fillId="32" borderId="10" xfId="0" applyFont="1" applyFill="1" applyBorder="1" applyAlignment="1">
      <alignment wrapText="1"/>
    </xf>
    <xf numFmtId="0" fontId="6" fillId="32" borderId="11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 wrapText="1"/>
    </xf>
    <xf numFmtId="49" fontId="19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 wrapText="1"/>
    </xf>
    <xf numFmtId="49" fontId="16" fillId="32" borderId="10" xfId="60" applyNumberFormat="1" applyFont="1" applyFill="1" applyBorder="1" applyAlignment="1">
      <alignment horizontal="center" wrapText="1"/>
    </xf>
    <xf numFmtId="0" fontId="28" fillId="32" borderId="10" xfId="0" applyFont="1" applyFill="1" applyBorder="1" applyAlignment="1">
      <alignment horizontal="left" wrapText="1"/>
    </xf>
    <xf numFmtId="49" fontId="26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15" fillId="0" borderId="15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49" fontId="25" fillId="33" borderId="10" xfId="0" applyNumberFormat="1" applyFont="1" applyFill="1" applyBorder="1" applyAlignment="1">
      <alignment horizontal="center"/>
    </xf>
    <xf numFmtId="49" fontId="15" fillId="32" borderId="15" xfId="0" applyNumberFormat="1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183" fontId="1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5" fillId="32" borderId="10" xfId="0" applyNumberFormat="1" applyFont="1" applyFill="1" applyBorder="1" applyAlignment="1">
      <alignment horizontal="center"/>
    </xf>
    <xf numFmtId="176" fontId="1" fillId="32" borderId="10" xfId="0" applyNumberFormat="1" applyFont="1" applyFill="1" applyBorder="1" applyAlignment="1">
      <alignment horizontal="center"/>
    </xf>
    <xf numFmtId="176" fontId="15" fillId="32" borderId="10" xfId="0" applyNumberFormat="1" applyFont="1" applyFill="1" applyBorder="1" applyAlignment="1">
      <alignment horizontal="center"/>
    </xf>
    <xf numFmtId="176" fontId="1" fillId="32" borderId="10" xfId="0" applyNumberFormat="1" applyFont="1" applyFill="1" applyBorder="1" applyAlignment="1">
      <alignment horizontal="center"/>
    </xf>
    <xf numFmtId="176" fontId="15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5" fillId="0" borderId="11" xfId="0" applyNumberFormat="1" applyFont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49" fontId="25" fillId="32" borderId="10" xfId="0" applyNumberFormat="1" applyFont="1" applyFill="1" applyBorder="1" applyAlignment="1">
      <alignment horizontal="center"/>
    </xf>
    <xf numFmtId="49" fontId="25" fillId="32" borderId="15" xfId="0" applyNumberFormat="1" applyFont="1" applyFill="1" applyBorder="1" applyAlignment="1">
      <alignment horizontal="center"/>
    </xf>
    <xf numFmtId="0" fontId="29" fillId="32" borderId="14" xfId="0" applyFont="1" applyFill="1" applyBorder="1" applyAlignment="1">
      <alignment horizontal="center" wrapText="1"/>
    </xf>
    <xf numFmtId="183" fontId="25" fillId="32" borderId="10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wrapText="1"/>
    </xf>
    <xf numFmtId="184" fontId="1" fillId="32" borderId="10" xfId="0" applyNumberFormat="1" applyFont="1" applyFill="1" applyBorder="1" applyAlignment="1">
      <alignment horizontal="center"/>
    </xf>
    <xf numFmtId="184" fontId="1" fillId="34" borderId="10" xfId="0" applyNumberFormat="1" applyFont="1" applyFill="1" applyBorder="1" applyAlignment="1">
      <alignment horizontal="center"/>
    </xf>
    <xf numFmtId="184" fontId="15" fillId="32" borderId="10" xfId="0" applyNumberFormat="1" applyFont="1" applyFill="1" applyBorder="1" applyAlignment="1">
      <alignment horizontal="center"/>
    </xf>
    <xf numFmtId="184" fontId="25" fillId="32" borderId="10" xfId="0" applyNumberFormat="1" applyFont="1" applyFill="1" applyBorder="1" applyAlignment="1">
      <alignment horizontal="center"/>
    </xf>
    <xf numFmtId="184" fontId="25" fillId="33" borderId="10" xfId="0" applyNumberFormat="1" applyFont="1" applyFill="1" applyBorder="1" applyAlignment="1">
      <alignment horizontal="center"/>
    </xf>
    <xf numFmtId="184" fontId="1" fillId="33" borderId="10" xfId="0" applyNumberFormat="1" applyFont="1" applyFill="1" applyBorder="1" applyAlignment="1">
      <alignment horizontal="center"/>
    </xf>
    <xf numFmtId="184" fontId="1" fillId="32" borderId="10" xfId="0" applyNumberFormat="1" applyFont="1" applyFill="1" applyBorder="1" applyAlignment="1">
      <alignment/>
    </xf>
    <xf numFmtId="184" fontId="0" fillId="32" borderId="10" xfId="0" applyNumberFormat="1" applyFill="1" applyBorder="1" applyAlignment="1">
      <alignment/>
    </xf>
    <xf numFmtId="184" fontId="15" fillId="32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183" fontId="1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10" xfId="0" applyFont="1" applyFill="1" applyBorder="1" applyAlignment="1">
      <alignment horizontal="left" wrapText="1"/>
    </xf>
    <xf numFmtId="183" fontId="1" fillId="0" borderId="10" xfId="0" applyNumberFormat="1" applyFont="1" applyFill="1" applyBorder="1" applyAlignment="1">
      <alignment horizontal="center"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84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49" fontId="25" fillId="32" borderId="15" xfId="0" applyNumberFormat="1" applyFont="1" applyFill="1" applyBorder="1" applyAlignment="1">
      <alignment horizontal="center" wrapText="1"/>
    </xf>
    <xf numFmtId="49" fontId="25" fillId="32" borderId="14" xfId="0" applyNumberFormat="1" applyFont="1" applyFill="1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3" fontId="0" fillId="0" borderId="10" xfId="0" applyNumberFormat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49" fontId="16" fillId="32" borderId="15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center"/>
    </xf>
    <xf numFmtId="49" fontId="16" fillId="32" borderId="15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5-7-9%202019%20&#1075;&#1086;&#1076;...%20&#1087;&#1083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9"/>
      <sheetName val="пр 7"/>
      <sheetName val="пр 5 "/>
    </sheetNames>
    <sheetDataSet>
      <sheetData sheetId="1">
        <row r="167">
          <cell r="A167" t="str">
            <v>Фонд оплаты труда казенных учреждений и взносы по обязательному социальному страхованию</v>
          </cell>
        </row>
        <row r="168">
          <cell r="A168" t="str">
            <v>Взносы по обязательному социальному страхованию на выплаты по оплате труда работников и иные выплаты работникам учреждений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K5" sqref="J5:K5"/>
    </sheetView>
  </sheetViews>
  <sheetFormatPr defaultColWidth="9.00390625" defaultRowHeight="12.75"/>
  <cols>
    <col min="1" max="1" width="32.125" style="0" customWidth="1"/>
    <col min="2" max="2" width="7.25390625" style="0" customWidth="1"/>
  </cols>
  <sheetData>
    <row r="1" spans="5:8" ht="12.75">
      <c r="E1" s="178"/>
      <c r="F1" s="178"/>
      <c r="G1" s="178"/>
      <c r="H1" s="178"/>
    </row>
    <row r="2" spans="2:3" ht="12.75">
      <c r="B2" s="55"/>
      <c r="C2" s="55" t="s">
        <v>82</v>
      </c>
    </row>
    <row r="3" spans="1:8" ht="12.75">
      <c r="A3" s="179" t="s">
        <v>91</v>
      </c>
      <c r="B3" s="179"/>
      <c r="C3" s="179"/>
      <c r="D3" s="179"/>
      <c r="E3" s="179"/>
      <c r="F3" s="179"/>
      <c r="G3" s="179"/>
      <c r="H3" s="179"/>
    </row>
    <row r="4" spans="1:8" ht="12.75" customHeight="1">
      <c r="A4" s="180" t="s">
        <v>83</v>
      </c>
      <c r="B4" s="180"/>
      <c r="C4" s="180"/>
      <c r="D4" s="180"/>
      <c r="E4" s="180"/>
      <c r="F4" s="3"/>
      <c r="G4" s="3"/>
      <c r="H4" s="3"/>
    </row>
    <row r="5" spans="1:8" ht="12.75">
      <c r="A5" s="180"/>
      <c r="B5" s="180"/>
      <c r="C5" s="180"/>
      <c r="D5" s="180"/>
      <c r="E5" s="180"/>
      <c r="F5" s="3"/>
      <c r="G5" s="3"/>
      <c r="H5" s="3"/>
    </row>
    <row r="6" spans="1:8" ht="28.5" customHeight="1">
      <c r="A6" s="56"/>
      <c r="B6" s="181" t="s">
        <v>84</v>
      </c>
      <c r="C6" s="181"/>
      <c r="D6" s="181"/>
      <c r="E6" s="56"/>
      <c r="F6" s="3"/>
      <c r="G6" s="3"/>
      <c r="H6" s="3"/>
    </row>
    <row r="7" spans="1:8" ht="12.75">
      <c r="A7" s="56"/>
      <c r="B7" s="56"/>
      <c r="C7" s="56"/>
      <c r="D7" s="56"/>
      <c r="E7" s="56"/>
      <c r="F7" s="3"/>
      <c r="G7" s="3"/>
      <c r="H7" s="3"/>
    </row>
    <row r="8" spans="1:8" ht="38.25">
      <c r="A8" s="21" t="s">
        <v>68</v>
      </c>
      <c r="B8" s="18" t="s">
        <v>12</v>
      </c>
      <c r="C8" s="18" t="s">
        <v>70</v>
      </c>
      <c r="D8" s="18"/>
      <c r="E8" s="18"/>
      <c r="F8" s="18"/>
      <c r="G8" s="18"/>
      <c r="H8" s="52">
        <f>H9</f>
        <v>1167</v>
      </c>
    </row>
    <row r="9" spans="1:8" ht="12.75">
      <c r="A9" s="21" t="s">
        <v>69</v>
      </c>
      <c r="B9" s="5" t="s">
        <v>12</v>
      </c>
      <c r="C9" s="5" t="s">
        <v>70</v>
      </c>
      <c r="D9" s="5" t="s">
        <v>10</v>
      </c>
      <c r="E9" s="5"/>
      <c r="F9" s="5"/>
      <c r="G9" s="5"/>
      <c r="H9" s="53">
        <f>H10</f>
        <v>1167</v>
      </c>
    </row>
    <row r="10" spans="1:8" ht="38.25">
      <c r="A10" s="31" t="s">
        <v>71</v>
      </c>
      <c r="B10" s="5" t="s">
        <v>12</v>
      </c>
      <c r="C10" s="5" t="s">
        <v>70</v>
      </c>
      <c r="D10" s="5" t="s">
        <v>10</v>
      </c>
      <c r="E10" s="5" t="s">
        <v>72</v>
      </c>
      <c r="F10" s="5"/>
      <c r="G10" s="5"/>
      <c r="H10" s="53">
        <f>H11</f>
        <v>1167</v>
      </c>
    </row>
    <row r="11" spans="1:8" ht="22.5">
      <c r="A11" s="24" t="s">
        <v>73</v>
      </c>
      <c r="B11" s="5" t="s">
        <v>12</v>
      </c>
      <c r="C11" s="5" t="s">
        <v>70</v>
      </c>
      <c r="D11" s="5" t="s">
        <v>10</v>
      </c>
      <c r="E11" s="5" t="s">
        <v>74</v>
      </c>
      <c r="F11" s="5"/>
      <c r="G11" s="5"/>
      <c r="H11" s="53">
        <f>H12</f>
        <v>1167</v>
      </c>
    </row>
    <row r="12" spans="1:8" ht="22.5">
      <c r="A12" s="8" t="s">
        <v>75</v>
      </c>
      <c r="B12" s="5" t="s">
        <v>12</v>
      </c>
      <c r="C12" s="5" t="s">
        <v>70</v>
      </c>
      <c r="D12" s="5" t="s">
        <v>10</v>
      </c>
      <c r="E12" s="5" t="s">
        <v>74</v>
      </c>
      <c r="F12" s="5" t="s">
        <v>76</v>
      </c>
      <c r="G12" s="5"/>
      <c r="H12" s="53">
        <f>H13+H28</f>
        <v>1167</v>
      </c>
    </row>
    <row r="13" spans="1:8" ht="12.75">
      <c r="A13" s="8" t="s">
        <v>15</v>
      </c>
      <c r="B13" s="5" t="s">
        <v>12</v>
      </c>
      <c r="C13" s="5" t="s">
        <v>70</v>
      </c>
      <c r="D13" s="5" t="s">
        <v>10</v>
      </c>
      <c r="E13" s="5" t="s">
        <v>74</v>
      </c>
      <c r="F13" s="5" t="s">
        <v>76</v>
      </c>
      <c r="G13" s="10">
        <v>200</v>
      </c>
      <c r="H13" s="53">
        <f>H14+H18+H27</f>
        <v>1117</v>
      </c>
    </row>
    <row r="14" spans="1:8" ht="24">
      <c r="A14" s="9" t="s">
        <v>17</v>
      </c>
      <c r="B14" s="5" t="s">
        <v>12</v>
      </c>
      <c r="C14" s="5" t="s">
        <v>70</v>
      </c>
      <c r="D14" s="5" t="s">
        <v>10</v>
      </c>
      <c r="E14" s="5" t="s">
        <v>74</v>
      </c>
      <c r="F14" s="5" t="s">
        <v>76</v>
      </c>
      <c r="G14" s="10">
        <v>210</v>
      </c>
      <c r="H14" s="53">
        <f>H15+H17+H16</f>
        <v>957</v>
      </c>
    </row>
    <row r="15" spans="1:8" ht="12.75">
      <c r="A15" s="8" t="s">
        <v>18</v>
      </c>
      <c r="B15" s="5" t="s">
        <v>12</v>
      </c>
      <c r="C15" s="5" t="s">
        <v>70</v>
      </c>
      <c r="D15" s="5" t="s">
        <v>10</v>
      </c>
      <c r="E15" s="5" t="s">
        <v>74</v>
      </c>
      <c r="F15" s="5" t="s">
        <v>76</v>
      </c>
      <c r="G15" s="10">
        <v>211</v>
      </c>
      <c r="H15" s="53">
        <v>750</v>
      </c>
    </row>
    <row r="16" spans="1:8" ht="15" customHeight="1">
      <c r="A16" s="8" t="s">
        <v>19</v>
      </c>
      <c r="B16" s="5" t="s">
        <v>12</v>
      </c>
      <c r="C16" s="5" t="s">
        <v>70</v>
      </c>
      <c r="D16" s="5" t="s">
        <v>10</v>
      </c>
      <c r="E16" s="5" t="s">
        <v>74</v>
      </c>
      <c r="F16" s="5" t="s">
        <v>76</v>
      </c>
      <c r="G16" s="10">
        <v>212</v>
      </c>
      <c r="H16" s="53">
        <v>10</v>
      </c>
    </row>
    <row r="17" spans="1:8" ht="12.75">
      <c r="A17" s="8" t="s">
        <v>21</v>
      </c>
      <c r="B17" s="5" t="s">
        <v>12</v>
      </c>
      <c r="C17" s="5" t="s">
        <v>70</v>
      </c>
      <c r="D17" s="5" t="s">
        <v>10</v>
      </c>
      <c r="E17" s="5" t="s">
        <v>74</v>
      </c>
      <c r="F17" s="5" t="s">
        <v>76</v>
      </c>
      <c r="G17" s="10">
        <v>213</v>
      </c>
      <c r="H17" s="53">
        <v>197</v>
      </c>
    </row>
    <row r="18" spans="1:8" ht="12.75">
      <c r="A18" s="9" t="s">
        <v>60</v>
      </c>
      <c r="B18" s="5" t="s">
        <v>12</v>
      </c>
      <c r="C18" s="5" t="s">
        <v>70</v>
      </c>
      <c r="D18" s="5" t="s">
        <v>10</v>
      </c>
      <c r="E18" s="5" t="s">
        <v>74</v>
      </c>
      <c r="F18" s="5" t="s">
        <v>76</v>
      </c>
      <c r="G18" s="10">
        <v>220</v>
      </c>
      <c r="H18" s="53">
        <f>H19+H20+H21+H23+H24</f>
        <v>130</v>
      </c>
    </row>
    <row r="19" spans="1:8" ht="12.75">
      <c r="A19" s="8" t="s">
        <v>25</v>
      </c>
      <c r="B19" s="5" t="s">
        <v>12</v>
      </c>
      <c r="C19" s="5" t="s">
        <v>70</v>
      </c>
      <c r="D19" s="5" t="s">
        <v>10</v>
      </c>
      <c r="E19" s="5" t="s">
        <v>74</v>
      </c>
      <c r="F19" s="5" t="s">
        <v>76</v>
      </c>
      <c r="G19" s="10">
        <v>221</v>
      </c>
      <c r="H19" s="53">
        <v>0</v>
      </c>
    </row>
    <row r="20" spans="1:8" ht="12.75">
      <c r="A20" s="8" t="s">
        <v>27</v>
      </c>
      <c r="B20" s="5" t="s">
        <v>12</v>
      </c>
      <c r="C20" s="5" t="s">
        <v>70</v>
      </c>
      <c r="D20" s="5" t="s">
        <v>10</v>
      </c>
      <c r="E20" s="5" t="s">
        <v>74</v>
      </c>
      <c r="F20" s="5" t="s">
        <v>76</v>
      </c>
      <c r="G20" s="10">
        <v>222</v>
      </c>
      <c r="H20" s="53">
        <v>0</v>
      </c>
    </row>
    <row r="21" spans="1:8" ht="12.75">
      <c r="A21" s="8" t="s">
        <v>29</v>
      </c>
      <c r="B21" s="5" t="s">
        <v>12</v>
      </c>
      <c r="C21" s="5" t="s">
        <v>70</v>
      </c>
      <c r="D21" s="5" t="s">
        <v>10</v>
      </c>
      <c r="E21" s="5" t="s">
        <v>74</v>
      </c>
      <c r="F21" s="5" t="s">
        <v>76</v>
      </c>
      <c r="G21" s="10">
        <v>223</v>
      </c>
      <c r="H21" s="53">
        <v>10</v>
      </c>
    </row>
    <row r="22" spans="1:8" ht="22.5" hidden="1">
      <c r="A22" s="8" t="s">
        <v>31</v>
      </c>
      <c r="B22" s="5" t="s">
        <v>12</v>
      </c>
      <c r="C22" s="5" t="s">
        <v>70</v>
      </c>
      <c r="D22" s="5" t="s">
        <v>10</v>
      </c>
      <c r="E22" s="5" t="s">
        <v>74</v>
      </c>
      <c r="F22" s="5" t="s">
        <v>76</v>
      </c>
      <c r="G22" s="10">
        <v>224</v>
      </c>
      <c r="H22" s="53"/>
    </row>
    <row r="23" spans="1:8" ht="22.5">
      <c r="A23" s="8" t="s">
        <v>32</v>
      </c>
      <c r="B23" s="5" t="s">
        <v>12</v>
      </c>
      <c r="C23" s="5" t="s">
        <v>70</v>
      </c>
      <c r="D23" s="5" t="s">
        <v>10</v>
      </c>
      <c r="E23" s="5" t="s">
        <v>74</v>
      </c>
      <c r="F23" s="5" t="s">
        <v>76</v>
      </c>
      <c r="G23" s="10">
        <v>225</v>
      </c>
      <c r="H23" s="53">
        <v>0</v>
      </c>
    </row>
    <row r="24" spans="1:8" ht="12.75">
      <c r="A24" s="8" t="s">
        <v>34</v>
      </c>
      <c r="B24" s="5" t="s">
        <v>12</v>
      </c>
      <c r="C24" s="5" t="s">
        <v>70</v>
      </c>
      <c r="D24" s="5" t="s">
        <v>10</v>
      </c>
      <c r="E24" s="5" t="s">
        <v>74</v>
      </c>
      <c r="F24" s="5" t="s">
        <v>76</v>
      </c>
      <c r="G24" s="10">
        <v>226</v>
      </c>
      <c r="H24" s="53">
        <v>120</v>
      </c>
    </row>
    <row r="25" spans="1:8" ht="12.75" hidden="1">
      <c r="A25" s="9" t="s">
        <v>36</v>
      </c>
      <c r="B25" s="5" t="s">
        <v>12</v>
      </c>
      <c r="C25" s="5" t="s">
        <v>70</v>
      </c>
      <c r="D25" s="5" t="s">
        <v>10</v>
      </c>
      <c r="E25" s="5" t="s">
        <v>74</v>
      </c>
      <c r="F25" s="5" t="s">
        <v>76</v>
      </c>
      <c r="G25" s="10">
        <v>260</v>
      </c>
      <c r="H25" s="53"/>
    </row>
    <row r="26" spans="1:8" ht="22.5" hidden="1">
      <c r="A26" s="8" t="s">
        <v>37</v>
      </c>
      <c r="B26" s="5" t="s">
        <v>12</v>
      </c>
      <c r="C26" s="5" t="s">
        <v>70</v>
      </c>
      <c r="D26" s="5" t="s">
        <v>10</v>
      </c>
      <c r="E26" s="5" t="s">
        <v>74</v>
      </c>
      <c r="F26" s="5" t="s">
        <v>76</v>
      </c>
      <c r="G26" s="10">
        <v>262</v>
      </c>
      <c r="H26" s="53"/>
    </row>
    <row r="27" spans="1:8" ht="12.75">
      <c r="A27" s="9" t="s">
        <v>38</v>
      </c>
      <c r="B27" s="5" t="s">
        <v>12</v>
      </c>
      <c r="C27" s="5" t="s">
        <v>70</v>
      </c>
      <c r="D27" s="5" t="s">
        <v>10</v>
      </c>
      <c r="E27" s="5" t="s">
        <v>74</v>
      </c>
      <c r="F27" s="5" t="s">
        <v>76</v>
      </c>
      <c r="G27" s="10">
        <v>290</v>
      </c>
      <c r="H27" s="53">
        <v>30</v>
      </c>
    </row>
    <row r="28" spans="1:8" ht="22.5">
      <c r="A28" s="8" t="s">
        <v>40</v>
      </c>
      <c r="B28" s="5" t="s">
        <v>12</v>
      </c>
      <c r="C28" s="5" t="s">
        <v>70</v>
      </c>
      <c r="D28" s="5" t="s">
        <v>10</v>
      </c>
      <c r="E28" s="5" t="s">
        <v>74</v>
      </c>
      <c r="F28" s="5" t="s">
        <v>76</v>
      </c>
      <c r="G28" s="10">
        <v>300</v>
      </c>
      <c r="H28" s="53">
        <f>H29+H30</f>
        <v>50</v>
      </c>
    </row>
    <row r="29" spans="1:8" ht="24">
      <c r="A29" s="9" t="s">
        <v>42</v>
      </c>
      <c r="B29" s="5" t="s">
        <v>12</v>
      </c>
      <c r="C29" s="5" t="s">
        <v>70</v>
      </c>
      <c r="D29" s="5" t="s">
        <v>10</v>
      </c>
      <c r="E29" s="5" t="s">
        <v>74</v>
      </c>
      <c r="F29" s="5" t="s">
        <v>76</v>
      </c>
      <c r="G29" s="10">
        <v>310</v>
      </c>
      <c r="H29" s="53">
        <v>0</v>
      </c>
    </row>
    <row r="30" spans="1:8" ht="24">
      <c r="A30" s="9" t="s">
        <v>45</v>
      </c>
      <c r="B30" s="5" t="s">
        <v>12</v>
      </c>
      <c r="C30" s="5" t="s">
        <v>70</v>
      </c>
      <c r="D30" s="5" t="s">
        <v>10</v>
      </c>
      <c r="E30" s="5" t="s">
        <v>74</v>
      </c>
      <c r="F30" s="5" t="s">
        <v>76</v>
      </c>
      <c r="G30" s="10">
        <v>340</v>
      </c>
      <c r="H30" s="53">
        <v>50</v>
      </c>
    </row>
    <row r="39" ht="12.75">
      <c r="A39" s="57"/>
    </row>
  </sheetData>
  <sheetProtection/>
  <mergeCells count="4">
    <mergeCell ref="E1:H1"/>
    <mergeCell ref="A3:H3"/>
    <mergeCell ref="A4:E5"/>
    <mergeCell ref="B6:D6"/>
  </mergeCells>
  <printOptions/>
  <pageMargins left="0.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1">
      <selection activeCell="E1" sqref="E1:I1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2.875" style="54" customWidth="1"/>
    <col min="9" max="9" width="15.00390625" style="54" customWidth="1"/>
    <col min="10" max="10" width="12.75390625" style="0" customWidth="1"/>
    <col min="11" max="11" width="18.125" style="0" bestFit="1" customWidth="1"/>
    <col min="12" max="12" width="11.125" style="0" bestFit="1" customWidth="1"/>
    <col min="13" max="13" width="17.625" style="0" customWidth="1"/>
    <col min="15" max="15" width="15.375" style="0" customWidth="1"/>
  </cols>
  <sheetData>
    <row r="1" spans="5:10" ht="83.25" customHeight="1">
      <c r="E1" s="178" t="s">
        <v>247</v>
      </c>
      <c r="F1" s="178"/>
      <c r="G1" s="178"/>
      <c r="H1" s="178"/>
      <c r="I1" s="178"/>
      <c r="J1" s="2"/>
    </row>
    <row r="2" spans="1:10" ht="13.5" customHeight="1">
      <c r="A2" s="209"/>
      <c r="B2" s="209"/>
      <c r="C2" s="209"/>
      <c r="D2" s="209"/>
      <c r="E2" s="209"/>
      <c r="F2" s="209"/>
      <c r="G2" s="209"/>
      <c r="H2" s="209"/>
      <c r="I2" s="2"/>
      <c r="J2" s="2"/>
    </row>
    <row r="3" spans="1:9" ht="24.75" customHeight="1">
      <c r="A3" s="208" t="s">
        <v>232</v>
      </c>
      <c r="B3" s="208"/>
      <c r="C3" s="208"/>
      <c r="D3" s="208"/>
      <c r="E3" s="208"/>
      <c r="F3" s="208"/>
      <c r="G3" s="208"/>
      <c r="H3" s="208"/>
      <c r="I3"/>
    </row>
    <row r="4" spans="1:10" ht="12.75" customHeight="1">
      <c r="A4" s="181" t="s">
        <v>233</v>
      </c>
      <c r="B4" s="181"/>
      <c r="C4" s="181"/>
      <c r="D4" s="181"/>
      <c r="E4" s="181"/>
      <c r="F4" s="3"/>
      <c r="G4" s="3"/>
      <c r="H4" s="68"/>
      <c r="I4" s="68"/>
      <c r="J4" s="3"/>
    </row>
    <row r="5" spans="1:10" ht="12.75">
      <c r="A5" s="181"/>
      <c r="B5" s="181"/>
      <c r="C5" s="181"/>
      <c r="D5" s="181"/>
      <c r="E5" s="181"/>
      <c r="F5" s="3"/>
      <c r="G5" s="3"/>
      <c r="H5" s="68"/>
      <c r="I5" s="68"/>
      <c r="J5" s="3"/>
    </row>
    <row r="7" spans="1:9" ht="24" customHeight="1">
      <c r="A7" s="199" t="s">
        <v>0</v>
      </c>
      <c r="B7" s="200" t="s">
        <v>1</v>
      </c>
      <c r="C7" s="200"/>
      <c r="D7" s="200"/>
      <c r="E7" s="200"/>
      <c r="F7" s="200"/>
      <c r="G7" s="200"/>
      <c r="H7" s="212" t="s">
        <v>7</v>
      </c>
      <c r="I7" s="212" t="s">
        <v>7</v>
      </c>
    </row>
    <row r="8" spans="1:9" ht="119.25" customHeight="1">
      <c r="A8" s="199"/>
      <c r="B8" s="63" t="s">
        <v>2</v>
      </c>
      <c r="C8" s="62" t="s">
        <v>3</v>
      </c>
      <c r="D8" s="63" t="s">
        <v>4</v>
      </c>
      <c r="E8" s="210" t="s">
        <v>161</v>
      </c>
      <c r="F8" s="211"/>
      <c r="G8" s="62" t="s">
        <v>171</v>
      </c>
      <c r="H8" s="212"/>
      <c r="I8" s="212"/>
    </row>
    <row r="9" spans="1:9" ht="12.75">
      <c r="A9" s="1">
        <v>1</v>
      </c>
      <c r="B9" s="1">
        <v>2</v>
      </c>
      <c r="C9" s="1">
        <v>3</v>
      </c>
      <c r="D9" s="1">
        <v>4</v>
      </c>
      <c r="E9" s="202">
        <v>5</v>
      </c>
      <c r="F9" s="190"/>
      <c r="G9" s="1">
        <v>7</v>
      </c>
      <c r="H9" s="53">
        <v>8</v>
      </c>
      <c r="I9" s="53">
        <v>8</v>
      </c>
    </row>
    <row r="10" spans="1:9" ht="12.75">
      <c r="A10" s="29" t="s">
        <v>8</v>
      </c>
      <c r="B10" s="4"/>
      <c r="C10" s="4"/>
      <c r="D10" s="4"/>
      <c r="E10" s="189"/>
      <c r="F10" s="190"/>
      <c r="G10" s="4"/>
      <c r="H10" s="135">
        <f>H11+H122+H221+H172+H256+H187+H280+H151+H271</f>
        <v>45801.75593</v>
      </c>
      <c r="I10" s="135">
        <f>I11+I122+I221+I172+I256+I187+I280+I151+I271</f>
        <v>28209.709</v>
      </c>
    </row>
    <row r="11" spans="1:9" ht="29.25" customHeight="1">
      <c r="A11" s="7" t="s">
        <v>9</v>
      </c>
      <c r="B11" s="14">
        <v>716</v>
      </c>
      <c r="C11" s="18" t="s">
        <v>10</v>
      </c>
      <c r="D11" s="23"/>
      <c r="E11" s="189"/>
      <c r="F11" s="190"/>
      <c r="G11" s="23"/>
      <c r="H11" s="159">
        <f>H12+H26+H49+H114+H107</f>
        <v>16912.639</v>
      </c>
      <c r="I11" s="159">
        <f>I12+I26+I49+I114+I107</f>
        <v>16912.639</v>
      </c>
    </row>
    <row r="12" spans="1:9" ht="51.75" customHeight="1">
      <c r="A12" s="21" t="s">
        <v>227</v>
      </c>
      <c r="B12" s="14">
        <v>716</v>
      </c>
      <c r="C12" s="18" t="s">
        <v>10</v>
      </c>
      <c r="D12" s="18" t="s">
        <v>11</v>
      </c>
      <c r="E12" s="197" t="s">
        <v>169</v>
      </c>
      <c r="F12" s="198"/>
      <c r="G12" s="18" t="s">
        <v>139</v>
      </c>
      <c r="H12" s="159">
        <f>H15</f>
        <v>1771.539</v>
      </c>
      <c r="I12" s="159">
        <f>I15</f>
        <v>1771.539</v>
      </c>
    </row>
    <row r="13" spans="1:9" ht="27" customHeight="1">
      <c r="A13" s="31" t="s">
        <v>168</v>
      </c>
      <c r="B13" s="1">
        <v>716</v>
      </c>
      <c r="C13" s="6" t="s">
        <v>10</v>
      </c>
      <c r="D13" s="6" t="s">
        <v>11</v>
      </c>
      <c r="E13" s="182" t="s">
        <v>170</v>
      </c>
      <c r="F13" s="188"/>
      <c r="G13" s="6" t="s">
        <v>139</v>
      </c>
      <c r="H13" s="157">
        <f>H15</f>
        <v>1771.539</v>
      </c>
      <c r="I13" s="157">
        <f>I15</f>
        <v>1771.539</v>
      </c>
    </row>
    <row r="14" spans="1:9" ht="40.5" customHeight="1">
      <c r="A14" s="31" t="s">
        <v>172</v>
      </c>
      <c r="B14" s="1">
        <v>716</v>
      </c>
      <c r="C14" s="6" t="s">
        <v>10</v>
      </c>
      <c r="D14" s="6" t="s">
        <v>11</v>
      </c>
      <c r="E14" s="182" t="s">
        <v>170</v>
      </c>
      <c r="F14" s="188"/>
      <c r="G14" s="6" t="s">
        <v>139</v>
      </c>
      <c r="H14" s="157">
        <f>H15</f>
        <v>1771.539</v>
      </c>
      <c r="I14" s="157">
        <f>I15</f>
        <v>1771.539</v>
      </c>
    </row>
    <row r="15" spans="1:9" ht="38.25">
      <c r="A15" s="105" t="s">
        <v>106</v>
      </c>
      <c r="B15" s="137">
        <v>716</v>
      </c>
      <c r="C15" s="79" t="s">
        <v>10</v>
      </c>
      <c r="D15" s="79" t="s">
        <v>11</v>
      </c>
      <c r="E15" s="186" t="s">
        <v>163</v>
      </c>
      <c r="F15" s="201"/>
      <c r="G15" s="79" t="s">
        <v>139</v>
      </c>
      <c r="H15" s="157">
        <f>H16</f>
        <v>1771.539</v>
      </c>
      <c r="I15" s="157">
        <f>I16</f>
        <v>1771.539</v>
      </c>
    </row>
    <row r="16" spans="1:9" ht="22.5">
      <c r="A16" s="81" t="s">
        <v>108</v>
      </c>
      <c r="B16" s="79" t="s">
        <v>12</v>
      </c>
      <c r="C16" s="79" t="s">
        <v>10</v>
      </c>
      <c r="D16" s="79" t="s">
        <v>11</v>
      </c>
      <c r="E16" s="186" t="s">
        <v>162</v>
      </c>
      <c r="F16" s="201"/>
      <c r="G16" s="79" t="s">
        <v>139</v>
      </c>
      <c r="H16" s="157">
        <f>H18+H23</f>
        <v>1771.539</v>
      </c>
      <c r="I16" s="157">
        <f>I18+I23</f>
        <v>1771.539</v>
      </c>
    </row>
    <row r="17" spans="1:9" ht="33.75" hidden="1">
      <c r="A17" s="81" t="s">
        <v>138</v>
      </c>
      <c r="B17" s="79" t="s">
        <v>12</v>
      </c>
      <c r="C17" s="79" t="s">
        <v>10</v>
      </c>
      <c r="D17" s="79" t="s">
        <v>11</v>
      </c>
      <c r="E17" s="79" t="s">
        <v>107</v>
      </c>
      <c r="F17" s="79" t="s">
        <v>132</v>
      </c>
      <c r="G17" s="79" t="s">
        <v>90</v>
      </c>
      <c r="H17" s="157"/>
      <c r="I17" s="157"/>
    </row>
    <row r="18" spans="1:9" ht="27.75" customHeight="1">
      <c r="A18" s="81" t="s">
        <v>174</v>
      </c>
      <c r="B18" s="79" t="s">
        <v>12</v>
      </c>
      <c r="C18" s="79" t="s">
        <v>10</v>
      </c>
      <c r="D18" s="79" t="s">
        <v>11</v>
      </c>
      <c r="E18" s="186" t="s">
        <v>162</v>
      </c>
      <c r="F18" s="201"/>
      <c r="G18" s="79" t="s">
        <v>167</v>
      </c>
      <c r="H18" s="157">
        <f>H21+H20</f>
        <v>1771.539</v>
      </c>
      <c r="I18" s="157">
        <f>I21+I20</f>
        <v>1771.539</v>
      </c>
    </row>
    <row r="19" spans="1:9" ht="12.75" customHeight="1" hidden="1">
      <c r="A19" s="81" t="s">
        <v>15</v>
      </c>
      <c r="B19" s="79" t="s">
        <v>12</v>
      </c>
      <c r="C19" s="79" t="s">
        <v>10</v>
      </c>
      <c r="D19" s="79" t="s">
        <v>11</v>
      </c>
      <c r="E19" s="186" t="s">
        <v>162</v>
      </c>
      <c r="F19" s="201"/>
      <c r="G19" s="79" t="s">
        <v>164</v>
      </c>
      <c r="H19" s="157">
        <v>0</v>
      </c>
      <c r="I19" s="157">
        <v>0</v>
      </c>
    </row>
    <row r="20" spans="1:9" s="80" customFormat="1" ht="34.5" customHeight="1">
      <c r="A20" s="81" t="s">
        <v>175</v>
      </c>
      <c r="B20" s="79" t="s">
        <v>12</v>
      </c>
      <c r="C20" s="79" t="s">
        <v>10</v>
      </c>
      <c r="D20" s="79" t="s">
        <v>11</v>
      </c>
      <c r="E20" s="186" t="s">
        <v>162</v>
      </c>
      <c r="F20" s="201"/>
      <c r="G20" s="79" t="s">
        <v>132</v>
      </c>
      <c r="H20" s="157">
        <v>1360.629</v>
      </c>
      <c r="I20" s="157">
        <v>1360.629</v>
      </c>
    </row>
    <row r="21" spans="1:9" s="80" customFormat="1" ht="16.5" customHeight="1">
      <c r="A21" s="81" t="s">
        <v>21</v>
      </c>
      <c r="B21" s="79" t="s">
        <v>12</v>
      </c>
      <c r="C21" s="79" t="s">
        <v>10</v>
      </c>
      <c r="D21" s="79" t="s">
        <v>11</v>
      </c>
      <c r="E21" s="186" t="s">
        <v>162</v>
      </c>
      <c r="F21" s="201"/>
      <c r="G21" s="79" t="s">
        <v>166</v>
      </c>
      <c r="H21" s="157">
        <v>410.91</v>
      </c>
      <c r="I21" s="157">
        <v>410.91</v>
      </c>
    </row>
    <row r="22" spans="1:9" ht="22.5" customHeight="1" hidden="1">
      <c r="A22" s="8" t="s">
        <v>27</v>
      </c>
      <c r="B22" s="5" t="s">
        <v>12</v>
      </c>
      <c r="C22" s="5" t="s">
        <v>10</v>
      </c>
      <c r="D22" s="5" t="s">
        <v>11</v>
      </c>
      <c r="E22" s="5" t="s">
        <v>107</v>
      </c>
      <c r="F22" s="5" t="s">
        <v>14</v>
      </c>
      <c r="G22" s="5" t="s">
        <v>28</v>
      </c>
      <c r="H22" s="157"/>
      <c r="I22" s="157"/>
    </row>
    <row r="23" spans="1:9" ht="31.5" customHeight="1" hidden="1">
      <c r="A23" s="24" t="s">
        <v>133</v>
      </c>
      <c r="B23" s="5" t="s">
        <v>12</v>
      </c>
      <c r="C23" s="5" t="s">
        <v>10</v>
      </c>
      <c r="D23" s="5" t="s">
        <v>11</v>
      </c>
      <c r="E23" s="5" t="s">
        <v>107</v>
      </c>
      <c r="F23" s="5" t="s">
        <v>134</v>
      </c>
      <c r="G23" s="5" t="s">
        <v>16</v>
      </c>
      <c r="H23" s="157">
        <f>H25+H24</f>
        <v>0</v>
      </c>
      <c r="I23" s="157">
        <f>I25+I24</f>
        <v>0</v>
      </c>
    </row>
    <row r="24" spans="1:9" ht="18" customHeight="1" hidden="1">
      <c r="A24" s="8" t="s">
        <v>19</v>
      </c>
      <c r="B24" s="5" t="s">
        <v>12</v>
      </c>
      <c r="C24" s="5" t="s">
        <v>10</v>
      </c>
      <c r="D24" s="5" t="s">
        <v>11</v>
      </c>
      <c r="E24" s="5" t="s">
        <v>107</v>
      </c>
      <c r="F24" s="5" t="s">
        <v>134</v>
      </c>
      <c r="G24" s="5" t="s">
        <v>20</v>
      </c>
      <c r="H24" s="157">
        <v>0</v>
      </c>
      <c r="I24" s="157">
        <v>0</v>
      </c>
    </row>
    <row r="25" spans="1:9" ht="21" customHeight="1" hidden="1">
      <c r="A25" s="8" t="s">
        <v>27</v>
      </c>
      <c r="B25" s="5" t="s">
        <v>12</v>
      </c>
      <c r="C25" s="5" t="s">
        <v>10</v>
      </c>
      <c r="D25" s="5" t="s">
        <v>11</v>
      </c>
      <c r="E25" s="5" t="s">
        <v>107</v>
      </c>
      <c r="F25" s="5" t="s">
        <v>134</v>
      </c>
      <c r="G25" s="5" t="s">
        <v>28</v>
      </c>
      <c r="H25" s="157">
        <v>0</v>
      </c>
      <c r="I25" s="157">
        <v>0</v>
      </c>
    </row>
    <row r="26" spans="1:9" s="58" customFormat="1" ht="52.5" customHeight="1" hidden="1">
      <c r="A26" s="77" t="s">
        <v>92</v>
      </c>
      <c r="B26" s="18">
        <v>716</v>
      </c>
      <c r="C26" s="18" t="s">
        <v>10</v>
      </c>
      <c r="D26" s="18" t="s">
        <v>56</v>
      </c>
      <c r="E26" s="203" t="s">
        <v>169</v>
      </c>
      <c r="F26" s="198"/>
      <c r="G26" s="18" t="s">
        <v>139</v>
      </c>
      <c r="H26" s="159">
        <f>H29</f>
        <v>0</v>
      </c>
      <c r="I26" s="159">
        <f>I29</f>
        <v>0</v>
      </c>
    </row>
    <row r="27" spans="1:9" s="70" customFormat="1" ht="30" customHeight="1" hidden="1">
      <c r="A27" s="125" t="s">
        <v>168</v>
      </c>
      <c r="B27" s="6">
        <v>716</v>
      </c>
      <c r="C27" s="6" t="s">
        <v>10</v>
      </c>
      <c r="D27" s="6" t="s">
        <v>56</v>
      </c>
      <c r="E27" s="189" t="s">
        <v>170</v>
      </c>
      <c r="F27" s="190"/>
      <c r="G27" s="6" t="s">
        <v>139</v>
      </c>
      <c r="H27" s="157">
        <f>H29</f>
        <v>0</v>
      </c>
      <c r="I27" s="157">
        <f>I29</f>
        <v>0</v>
      </c>
    </row>
    <row r="28" spans="1:9" s="70" customFormat="1" ht="42" customHeight="1" hidden="1">
      <c r="A28" s="125" t="s">
        <v>172</v>
      </c>
      <c r="B28" s="6">
        <v>716</v>
      </c>
      <c r="C28" s="6" t="s">
        <v>10</v>
      </c>
      <c r="D28" s="6" t="s">
        <v>56</v>
      </c>
      <c r="E28" s="189" t="s">
        <v>170</v>
      </c>
      <c r="F28" s="190"/>
      <c r="G28" s="6" t="s">
        <v>139</v>
      </c>
      <c r="H28" s="157">
        <f>H30</f>
        <v>0</v>
      </c>
      <c r="I28" s="157">
        <f>I30</f>
        <v>0</v>
      </c>
    </row>
    <row r="29" spans="1:9" ht="42.75" customHeight="1" hidden="1">
      <c r="A29" s="31" t="s">
        <v>106</v>
      </c>
      <c r="B29" s="6">
        <v>716</v>
      </c>
      <c r="C29" s="6" t="s">
        <v>10</v>
      </c>
      <c r="D29" s="6" t="s">
        <v>56</v>
      </c>
      <c r="E29" s="189" t="s">
        <v>163</v>
      </c>
      <c r="F29" s="190"/>
      <c r="G29" s="6" t="s">
        <v>139</v>
      </c>
      <c r="H29" s="157">
        <f>H30</f>
        <v>0</v>
      </c>
      <c r="I29" s="157">
        <f>I30</f>
        <v>0</v>
      </c>
    </row>
    <row r="30" spans="1:9" ht="36" customHeight="1" hidden="1">
      <c r="A30" s="8" t="s">
        <v>108</v>
      </c>
      <c r="B30" s="6">
        <v>716</v>
      </c>
      <c r="C30" s="6" t="s">
        <v>10</v>
      </c>
      <c r="D30" s="6" t="s">
        <v>56</v>
      </c>
      <c r="E30" s="189" t="s">
        <v>162</v>
      </c>
      <c r="F30" s="207"/>
      <c r="G30" s="6" t="s">
        <v>139</v>
      </c>
      <c r="H30" s="157">
        <f>H32</f>
        <v>0</v>
      </c>
      <c r="I30" s="157">
        <f>I32</f>
        <v>0</v>
      </c>
    </row>
    <row r="31" spans="1:9" ht="41.25" customHeight="1" hidden="1">
      <c r="A31" s="8" t="s">
        <v>147</v>
      </c>
      <c r="B31" s="6">
        <v>716</v>
      </c>
      <c r="C31" s="6" t="s">
        <v>10</v>
      </c>
      <c r="D31" s="6" t="s">
        <v>56</v>
      </c>
      <c r="E31" s="189" t="s">
        <v>162</v>
      </c>
      <c r="F31" s="207"/>
      <c r="G31" s="6"/>
      <c r="H31" s="157">
        <v>0</v>
      </c>
      <c r="I31" s="157">
        <v>0</v>
      </c>
    </row>
    <row r="32" spans="1:9" ht="28.5" customHeight="1" hidden="1">
      <c r="A32" s="81" t="s">
        <v>176</v>
      </c>
      <c r="B32" s="102" t="s">
        <v>12</v>
      </c>
      <c r="C32" s="102" t="s">
        <v>10</v>
      </c>
      <c r="D32" s="102" t="s">
        <v>56</v>
      </c>
      <c r="E32" s="184" t="s">
        <v>162</v>
      </c>
      <c r="F32" s="192"/>
      <c r="G32" s="95" t="s">
        <v>16</v>
      </c>
      <c r="H32" s="159">
        <f>H34</f>
        <v>0</v>
      </c>
      <c r="I32" s="159">
        <f>I34</f>
        <v>0</v>
      </c>
    </row>
    <row r="33" spans="1:9" ht="34.5" customHeight="1" hidden="1">
      <c r="A33" s="81" t="s">
        <v>183</v>
      </c>
      <c r="B33" s="79" t="s">
        <v>12</v>
      </c>
      <c r="C33" s="79" t="s">
        <v>10</v>
      </c>
      <c r="D33" s="79" t="s">
        <v>56</v>
      </c>
      <c r="E33" s="186" t="s">
        <v>162</v>
      </c>
      <c r="F33" s="201"/>
      <c r="G33" s="79" t="s">
        <v>178</v>
      </c>
      <c r="H33" s="157">
        <f>H34</f>
        <v>0</v>
      </c>
      <c r="I33" s="157">
        <f>I34</f>
        <v>0</v>
      </c>
    </row>
    <row r="34" spans="1:9" ht="23.25" customHeight="1" hidden="1">
      <c r="A34" s="81" t="s">
        <v>179</v>
      </c>
      <c r="B34" s="79" t="s">
        <v>12</v>
      </c>
      <c r="C34" s="79" t="s">
        <v>10</v>
      </c>
      <c r="D34" s="79" t="s">
        <v>56</v>
      </c>
      <c r="E34" s="186" t="s">
        <v>162</v>
      </c>
      <c r="F34" s="201"/>
      <c r="G34" s="79" t="s">
        <v>136</v>
      </c>
      <c r="H34" s="157">
        <v>0</v>
      </c>
      <c r="I34" s="157">
        <v>0</v>
      </c>
    </row>
    <row r="35" spans="1:9" ht="42.75" customHeight="1" hidden="1">
      <c r="A35" s="24" t="s">
        <v>133</v>
      </c>
      <c r="B35" s="5" t="s">
        <v>12</v>
      </c>
      <c r="C35" s="5" t="s">
        <v>10</v>
      </c>
      <c r="D35" s="5" t="s">
        <v>56</v>
      </c>
      <c r="E35" s="5" t="s">
        <v>107</v>
      </c>
      <c r="F35" s="5" t="s">
        <v>134</v>
      </c>
      <c r="G35" s="5" t="s">
        <v>16</v>
      </c>
      <c r="H35" s="157">
        <f>H37+H36</f>
        <v>0</v>
      </c>
      <c r="I35" s="157">
        <f>I37+I36</f>
        <v>0</v>
      </c>
    </row>
    <row r="36" spans="1:9" ht="21.75" customHeight="1" hidden="1">
      <c r="A36" s="8" t="s">
        <v>19</v>
      </c>
      <c r="B36" s="5" t="s">
        <v>12</v>
      </c>
      <c r="C36" s="5" t="s">
        <v>10</v>
      </c>
      <c r="D36" s="5" t="s">
        <v>56</v>
      </c>
      <c r="E36" s="5" t="s">
        <v>107</v>
      </c>
      <c r="F36" s="5" t="s">
        <v>134</v>
      </c>
      <c r="G36" s="5" t="s">
        <v>20</v>
      </c>
      <c r="H36" s="157">
        <v>0</v>
      </c>
      <c r="I36" s="157">
        <v>0</v>
      </c>
    </row>
    <row r="37" spans="1:9" ht="19.5" customHeight="1" hidden="1">
      <c r="A37" s="8" t="s">
        <v>27</v>
      </c>
      <c r="B37" s="5" t="s">
        <v>12</v>
      </c>
      <c r="C37" s="5" t="s">
        <v>10</v>
      </c>
      <c r="D37" s="5" t="s">
        <v>56</v>
      </c>
      <c r="E37" s="5" t="s">
        <v>107</v>
      </c>
      <c r="F37" s="5" t="s">
        <v>134</v>
      </c>
      <c r="G37" s="5" t="s">
        <v>28</v>
      </c>
      <c r="H37" s="157">
        <v>0</v>
      </c>
      <c r="I37" s="157">
        <v>0</v>
      </c>
    </row>
    <row r="38" spans="1:9" ht="31.5" customHeight="1" hidden="1">
      <c r="A38" s="59" t="s">
        <v>137</v>
      </c>
      <c r="B38" s="5" t="s">
        <v>12</v>
      </c>
      <c r="C38" s="5" t="s">
        <v>10</v>
      </c>
      <c r="D38" s="5" t="s">
        <v>56</v>
      </c>
      <c r="E38" s="5" t="s">
        <v>107</v>
      </c>
      <c r="F38" s="5" t="s">
        <v>136</v>
      </c>
      <c r="G38" s="5"/>
      <c r="H38" s="157">
        <f>H40</f>
        <v>0</v>
      </c>
      <c r="I38" s="157">
        <f>I40</f>
        <v>0</v>
      </c>
    </row>
    <row r="39" spans="1:9" ht="15" customHeight="1" hidden="1">
      <c r="A39" s="60" t="s">
        <v>15</v>
      </c>
      <c r="B39" s="5" t="s">
        <v>12</v>
      </c>
      <c r="C39" s="5" t="s">
        <v>10</v>
      </c>
      <c r="D39" s="5" t="s">
        <v>56</v>
      </c>
      <c r="E39" s="5" t="s">
        <v>107</v>
      </c>
      <c r="F39" s="5" t="s">
        <v>136</v>
      </c>
      <c r="G39" s="5" t="s">
        <v>16</v>
      </c>
      <c r="H39" s="157">
        <f>H40</f>
        <v>0</v>
      </c>
      <c r="I39" s="157">
        <f>I40</f>
        <v>0</v>
      </c>
    </row>
    <row r="40" spans="1:9" ht="15.75" customHeight="1" hidden="1">
      <c r="A40" s="60" t="s">
        <v>34</v>
      </c>
      <c r="B40" s="5" t="s">
        <v>12</v>
      </c>
      <c r="C40" s="5" t="s">
        <v>10</v>
      </c>
      <c r="D40" s="5" t="s">
        <v>56</v>
      </c>
      <c r="E40" s="5" t="s">
        <v>107</v>
      </c>
      <c r="F40" s="5" t="s">
        <v>136</v>
      </c>
      <c r="G40" s="5" t="s">
        <v>35</v>
      </c>
      <c r="H40" s="157">
        <v>0</v>
      </c>
      <c r="I40" s="157">
        <v>0</v>
      </c>
    </row>
    <row r="41" spans="1:9" ht="19.5" customHeight="1" hidden="1">
      <c r="A41" s="60"/>
      <c r="B41" s="5" t="s">
        <v>12</v>
      </c>
      <c r="C41" s="5" t="s">
        <v>10</v>
      </c>
      <c r="D41" s="5" t="s">
        <v>11</v>
      </c>
      <c r="E41" s="5" t="s">
        <v>127</v>
      </c>
      <c r="F41" s="5" t="s">
        <v>134</v>
      </c>
      <c r="G41" s="5" t="s">
        <v>28</v>
      </c>
      <c r="H41" s="157"/>
      <c r="I41" s="157"/>
    </row>
    <row r="42" spans="1:9" ht="17.25" customHeight="1" hidden="1">
      <c r="A42" s="60" t="s">
        <v>23</v>
      </c>
      <c r="B42" s="6">
        <v>716</v>
      </c>
      <c r="C42" s="6" t="s">
        <v>10</v>
      </c>
      <c r="D42" s="6" t="s">
        <v>56</v>
      </c>
      <c r="E42" s="5" t="s">
        <v>107</v>
      </c>
      <c r="F42" s="6" t="s">
        <v>135</v>
      </c>
      <c r="G42" s="6">
        <v>220</v>
      </c>
      <c r="H42" s="157">
        <v>0</v>
      </c>
      <c r="I42" s="157">
        <v>0</v>
      </c>
    </row>
    <row r="43" spans="1:9" ht="19.5" customHeight="1" hidden="1">
      <c r="A43" s="60" t="s">
        <v>27</v>
      </c>
      <c r="B43" s="6">
        <v>716</v>
      </c>
      <c r="C43" s="6" t="s">
        <v>10</v>
      </c>
      <c r="D43" s="6" t="s">
        <v>56</v>
      </c>
      <c r="E43" s="5" t="s">
        <v>107</v>
      </c>
      <c r="F43" s="6" t="s">
        <v>135</v>
      </c>
      <c r="G43" s="6">
        <v>222</v>
      </c>
      <c r="H43" s="157">
        <v>0</v>
      </c>
      <c r="I43" s="157">
        <v>0</v>
      </c>
    </row>
    <row r="44" spans="1:9" ht="12" customHeight="1" hidden="1">
      <c r="A44" s="8" t="s">
        <v>34</v>
      </c>
      <c r="B44" s="6">
        <v>717</v>
      </c>
      <c r="C44" s="6" t="s">
        <v>10</v>
      </c>
      <c r="D44" s="6" t="s">
        <v>56</v>
      </c>
      <c r="E44" s="5" t="s">
        <v>125</v>
      </c>
      <c r="F44" s="6">
        <v>500</v>
      </c>
      <c r="G44" s="6">
        <v>222</v>
      </c>
      <c r="H44" s="157">
        <v>0</v>
      </c>
      <c r="I44" s="157">
        <v>0</v>
      </c>
    </row>
    <row r="45" spans="1:9" ht="15" customHeight="1" hidden="1">
      <c r="A45" s="60" t="s">
        <v>38</v>
      </c>
      <c r="B45" s="6">
        <v>718</v>
      </c>
      <c r="C45" s="6" t="s">
        <v>10</v>
      </c>
      <c r="D45" s="6" t="s">
        <v>56</v>
      </c>
      <c r="E45" s="5" t="s">
        <v>126</v>
      </c>
      <c r="F45" s="6">
        <v>500</v>
      </c>
      <c r="G45" s="6">
        <v>222</v>
      </c>
      <c r="H45" s="157">
        <v>0</v>
      </c>
      <c r="I45" s="157">
        <v>0</v>
      </c>
    </row>
    <row r="46" spans="1:9" ht="18.75" customHeight="1" hidden="1">
      <c r="A46" s="60" t="s">
        <v>40</v>
      </c>
      <c r="B46" s="6">
        <v>719</v>
      </c>
      <c r="C46" s="6" t="s">
        <v>10</v>
      </c>
      <c r="D46" s="6" t="s">
        <v>56</v>
      </c>
      <c r="E46" s="5" t="s">
        <v>109</v>
      </c>
      <c r="F46" s="6">
        <v>500</v>
      </c>
      <c r="G46" s="6">
        <v>222</v>
      </c>
      <c r="H46" s="157">
        <f>H47</f>
        <v>0</v>
      </c>
      <c r="I46" s="157">
        <f>I47</f>
        <v>0</v>
      </c>
    </row>
    <row r="47" spans="1:9" ht="17.25" customHeight="1" hidden="1">
      <c r="A47" s="60" t="s">
        <v>45</v>
      </c>
      <c r="B47" s="6">
        <v>720</v>
      </c>
      <c r="C47" s="6" t="s">
        <v>10</v>
      </c>
      <c r="D47" s="6" t="s">
        <v>56</v>
      </c>
      <c r="E47" s="5" t="s">
        <v>127</v>
      </c>
      <c r="F47" s="6">
        <v>500</v>
      </c>
      <c r="G47" s="6">
        <v>222</v>
      </c>
      <c r="H47" s="157">
        <v>0</v>
      </c>
      <c r="I47" s="157">
        <v>0</v>
      </c>
    </row>
    <row r="48" spans="1:9" ht="18" customHeight="1" hidden="1">
      <c r="A48" s="8" t="s">
        <v>34</v>
      </c>
      <c r="B48" s="6">
        <v>721</v>
      </c>
      <c r="C48" s="6" t="s">
        <v>10</v>
      </c>
      <c r="D48" s="6" t="s">
        <v>56</v>
      </c>
      <c r="E48" s="5" t="s">
        <v>107</v>
      </c>
      <c r="F48" s="6" t="s">
        <v>135</v>
      </c>
      <c r="G48" s="6" t="s">
        <v>35</v>
      </c>
      <c r="H48" s="157">
        <v>0</v>
      </c>
      <c r="I48" s="157">
        <v>0</v>
      </c>
    </row>
    <row r="49" spans="1:9" ht="82.5" customHeight="1">
      <c r="A49" s="21" t="s">
        <v>228</v>
      </c>
      <c r="B49" s="13" t="s">
        <v>12</v>
      </c>
      <c r="C49" s="13" t="s">
        <v>10</v>
      </c>
      <c r="D49" s="13" t="s">
        <v>22</v>
      </c>
      <c r="E49" s="197" t="s">
        <v>169</v>
      </c>
      <c r="F49" s="198"/>
      <c r="G49" s="13" t="s">
        <v>139</v>
      </c>
      <c r="H49" s="159">
        <f>H52+H103+H97</f>
        <v>15041.1</v>
      </c>
      <c r="I49" s="159">
        <f>I52+I103+I97</f>
        <v>15041.1</v>
      </c>
    </row>
    <row r="50" spans="1:9" ht="33" customHeight="1">
      <c r="A50" s="125" t="s">
        <v>168</v>
      </c>
      <c r="B50" s="6">
        <v>716</v>
      </c>
      <c r="C50" s="6" t="s">
        <v>10</v>
      </c>
      <c r="D50" s="6" t="s">
        <v>22</v>
      </c>
      <c r="E50" s="189" t="s">
        <v>170</v>
      </c>
      <c r="F50" s="190"/>
      <c r="G50" s="6" t="s">
        <v>139</v>
      </c>
      <c r="H50" s="157">
        <f>H52</f>
        <v>14905</v>
      </c>
      <c r="I50" s="157">
        <f>I52</f>
        <v>14905</v>
      </c>
    </row>
    <row r="51" spans="1:9" ht="44.25" customHeight="1">
      <c r="A51" s="125" t="s">
        <v>172</v>
      </c>
      <c r="B51" s="6">
        <v>716</v>
      </c>
      <c r="C51" s="6" t="s">
        <v>10</v>
      </c>
      <c r="D51" s="6" t="s">
        <v>22</v>
      </c>
      <c r="E51" s="189" t="s">
        <v>170</v>
      </c>
      <c r="F51" s="190"/>
      <c r="G51" s="6" t="s">
        <v>139</v>
      </c>
      <c r="H51" s="157">
        <f>H53</f>
        <v>14905</v>
      </c>
      <c r="I51" s="157">
        <f>I53</f>
        <v>14905</v>
      </c>
    </row>
    <row r="52" spans="1:9" ht="38.25">
      <c r="A52" s="31" t="s">
        <v>106</v>
      </c>
      <c r="B52" s="5" t="s">
        <v>12</v>
      </c>
      <c r="C52" s="5" t="s">
        <v>10</v>
      </c>
      <c r="D52" s="5" t="s">
        <v>22</v>
      </c>
      <c r="E52" s="189" t="s">
        <v>163</v>
      </c>
      <c r="F52" s="190"/>
      <c r="G52" s="5"/>
      <c r="H52" s="157">
        <f>H53</f>
        <v>14905</v>
      </c>
      <c r="I52" s="157">
        <f>I53</f>
        <v>14905</v>
      </c>
    </row>
    <row r="53" spans="1:9" ht="29.25" customHeight="1">
      <c r="A53" s="8" t="s">
        <v>108</v>
      </c>
      <c r="B53" s="5" t="s">
        <v>12</v>
      </c>
      <c r="C53" s="5" t="s">
        <v>10</v>
      </c>
      <c r="D53" s="5" t="s">
        <v>22</v>
      </c>
      <c r="E53" s="189" t="s">
        <v>162</v>
      </c>
      <c r="F53" s="190"/>
      <c r="G53" s="5"/>
      <c r="H53" s="157">
        <f>H54+H67+H95+H64</f>
        <v>14905</v>
      </c>
      <c r="I53" s="157">
        <f>I54+I67+I95+I64</f>
        <v>14905</v>
      </c>
    </row>
    <row r="54" spans="1:9" s="58" customFormat="1" ht="34.5" customHeight="1">
      <c r="A54" s="8" t="s">
        <v>174</v>
      </c>
      <c r="B54" s="5" t="s">
        <v>12</v>
      </c>
      <c r="C54" s="5" t="s">
        <v>10</v>
      </c>
      <c r="D54" s="5" t="s">
        <v>22</v>
      </c>
      <c r="E54" s="189" t="s">
        <v>162</v>
      </c>
      <c r="F54" s="190"/>
      <c r="G54" s="5" t="s">
        <v>167</v>
      </c>
      <c r="H54" s="158">
        <f>H56+H55+H58</f>
        <v>12585</v>
      </c>
      <c r="I54" s="158">
        <f>I56+I55+I58</f>
        <v>12585</v>
      </c>
    </row>
    <row r="55" spans="1:9" ht="22.5">
      <c r="A55" s="81" t="s">
        <v>175</v>
      </c>
      <c r="B55" s="79" t="s">
        <v>12</v>
      </c>
      <c r="C55" s="79" t="s">
        <v>10</v>
      </c>
      <c r="D55" s="79" t="s">
        <v>22</v>
      </c>
      <c r="E55" s="189" t="s">
        <v>162</v>
      </c>
      <c r="F55" s="190"/>
      <c r="G55" s="79" t="s">
        <v>132</v>
      </c>
      <c r="H55" s="177">
        <v>9627</v>
      </c>
      <c r="I55" s="177">
        <v>9627</v>
      </c>
    </row>
    <row r="56" spans="1:9" ht="12.75" customHeight="1">
      <c r="A56" s="81" t="s">
        <v>21</v>
      </c>
      <c r="B56" s="79" t="s">
        <v>12</v>
      </c>
      <c r="C56" s="79" t="s">
        <v>10</v>
      </c>
      <c r="D56" s="79" t="s">
        <v>22</v>
      </c>
      <c r="E56" s="189" t="s">
        <v>162</v>
      </c>
      <c r="F56" s="190"/>
      <c r="G56" s="79" t="s">
        <v>166</v>
      </c>
      <c r="H56" s="177">
        <v>2908</v>
      </c>
      <c r="I56" s="177">
        <v>2908</v>
      </c>
    </row>
    <row r="57" spans="1:9" ht="15.75" customHeight="1" hidden="1">
      <c r="A57" s="8" t="s">
        <v>19</v>
      </c>
      <c r="B57" s="5" t="s">
        <v>12</v>
      </c>
      <c r="C57" s="5" t="s">
        <v>10</v>
      </c>
      <c r="D57" s="5" t="s">
        <v>22</v>
      </c>
      <c r="E57" s="189" t="s">
        <v>162</v>
      </c>
      <c r="F57" s="190"/>
      <c r="G57" s="5" t="s">
        <v>20</v>
      </c>
      <c r="H57" s="157">
        <v>0</v>
      </c>
      <c r="I57" s="157">
        <v>0</v>
      </c>
    </row>
    <row r="58" spans="1:9" s="67" customFormat="1" ht="34.5" customHeight="1">
      <c r="A58" s="8" t="s">
        <v>133</v>
      </c>
      <c r="B58" s="65" t="s">
        <v>12</v>
      </c>
      <c r="C58" s="65" t="s">
        <v>10</v>
      </c>
      <c r="D58" s="65" t="s">
        <v>22</v>
      </c>
      <c r="E58" s="189" t="s">
        <v>162</v>
      </c>
      <c r="F58" s="190"/>
      <c r="G58" s="65" t="s">
        <v>167</v>
      </c>
      <c r="H58" s="160">
        <f>H61+H59+H60</f>
        <v>50</v>
      </c>
      <c r="I58" s="160">
        <f>I61+I59+I60</f>
        <v>50</v>
      </c>
    </row>
    <row r="59" spans="1:9" ht="12.75" customHeight="1">
      <c r="A59" s="8" t="s">
        <v>19</v>
      </c>
      <c r="B59" s="5" t="s">
        <v>12</v>
      </c>
      <c r="C59" s="5" t="s">
        <v>10</v>
      </c>
      <c r="D59" s="5" t="s">
        <v>22</v>
      </c>
      <c r="E59" s="189" t="s">
        <v>162</v>
      </c>
      <c r="F59" s="190"/>
      <c r="G59" s="5" t="s">
        <v>134</v>
      </c>
      <c r="H59" s="157">
        <v>50</v>
      </c>
      <c r="I59" s="157">
        <v>50</v>
      </c>
    </row>
    <row r="60" spans="1:9" ht="12.75" customHeight="1" hidden="1">
      <c r="A60" s="8" t="s">
        <v>21</v>
      </c>
      <c r="B60" s="5" t="s">
        <v>12</v>
      </c>
      <c r="C60" s="5" t="s">
        <v>10</v>
      </c>
      <c r="D60" s="5" t="s">
        <v>22</v>
      </c>
      <c r="E60" s="189" t="s">
        <v>162</v>
      </c>
      <c r="F60" s="190"/>
      <c r="G60" s="5" t="s">
        <v>166</v>
      </c>
      <c r="H60" s="157"/>
      <c r="I60" s="157"/>
    </row>
    <row r="61" spans="1:9" ht="12.75" customHeight="1" hidden="1">
      <c r="A61" s="8" t="s">
        <v>27</v>
      </c>
      <c r="B61" s="5" t="s">
        <v>12</v>
      </c>
      <c r="C61" s="5" t="s">
        <v>10</v>
      </c>
      <c r="D61" s="5" t="s">
        <v>22</v>
      </c>
      <c r="E61" s="189" t="s">
        <v>162</v>
      </c>
      <c r="F61" s="190"/>
      <c r="G61" s="5" t="s">
        <v>28</v>
      </c>
      <c r="H61" s="157">
        <v>0</v>
      </c>
      <c r="I61" s="157">
        <v>0</v>
      </c>
    </row>
    <row r="62" spans="1:9" s="91" customFormat="1" ht="63.75" hidden="1">
      <c r="A62" s="129" t="s">
        <v>148</v>
      </c>
      <c r="B62" s="130" t="s">
        <v>12</v>
      </c>
      <c r="C62" s="130" t="s">
        <v>10</v>
      </c>
      <c r="D62" s="130" t="s">
        <v>22</v>
      </c>
      <c r="E62" s="213" t="s">
        <v>162</v>
      </c>
      <c r="F62" s="214"/>
      <c r="G62" s="130" t="s">
        <v>16</v>
      </c>
      <c r="H62" s="161">
        <f>H63</f>
        <v>0</v>
      </c>
      <c r="I62" s="161">
        <f>I63</f>
        <v>0</v>
      </c>
    </row>
    <row r="63" spans="1:9" s="80" customFormat="1" ht="12.75" customHeight="1" hidden="1">
      <c r="A63" s="127" t="s">
        <v>34</v>
      </c>
      <c r="B63" s="128" t="s">
        <v>12</v>
      </c>
      <c r="C63" s="128" t="s">
        <v>10</v>
      </c>
      <c r="D63" s="128" t="s">
        <v>22</v>
      </c>
      <c r="E63" s="213" t="s">
        <v>162</v>
      </c>
      <c r="F63" s="215"/>
      <c r="G63" s="128" t="s">
        <v>35</v>
      </c>
      <c r="H63" s="162">
        <v>0</v>
      </c>
      <c r="I63" s="162">
        <v>0</v>
      </c>
    </row>
    <row r="64" spans="1:9" s="90" customFormat="1" ht="31.5" customHeight="1">
      <c r="A64" s="81" t="s">
        <v>176</v>
      </c>
      <c r="B64" s="102" t="s">
        <v>12</v>
      </c>
      <c r="C64" s="102" t="s">
        <v>10</v>
      </c>
      <c r="D64" s="102" t="s">
        <v>22</v>
      </c>
      <c r="E64" s="184" t="s">
        <v>162</v>
      </c>
      <c r="F64" s="192"/>
      <c r="G64" s="95" t="s">
        <v>16</v>
      </c>
      <c r="H64" s="159">
        <f>H66</f>
        <v>550</v>
      </c>
      <c r="I64" s="159">
        <f>I66</f>
        <v>550</v>
      </c>
    </row>
    <row r="65" spans="1:9" s="80" customFormat="1" ht="39.75" customHeight="1">
      <c r="A65" s="81" t="s">
        <v>183</v>
      </c>
      <c r="B65" s="79" t="s">
        <v>12</v>
      </c>
      <c r="C65" s="79" t="s">
        <v>10</v>
      </c>
      <c r="D65" s="79" t="s">
        <v>22</v>
      </c>
      <c r="E65" s="186" t="s">
        <v>162</v>
      </c>
      <c r="F65" s="201"/>
      <c r="G65" s="79" t="s">
        <v>178</v>
      </c>
      <c r="H65" s="157">
        <f>H66</f>
        <v>550</v>
      </c>
      <c r="I65" s="157">
        <f>I66</f>
        <v>550</v>
      </c>
    </row>
    <row r="66" spans="1:9" s="80" customFormat="1" ht="38.25" customHeight="1">
      <c r="A66" s="136" t="s">
        <v>150</v>
      </c>
      <c r="B66" s="79" t="s">
        <v>12</v>
      </c>
      <c r="C66" s="79" t="s">
        <v>10</v>
      </c>
      <c r="D66" s="79" t="s">
        <v>22</v>
      </c>
      <c r="E66" s="186" t="s">
        <v>162</v>
      </c>
      <c r="F66" s="201"/>
      <c r="G66" s="79" t="s">
        <v>149</v>
      </c>
      <c r="H66" s="157">
        <v>550</v>
      </c>
      <c r="I66" s="157">
        <v>550</v>
      </c>
    </row>
    <row r="67" spans="1:9" s="90" customFormat="1" ht="31.5" customHeight="1">
      <c r="A67" s="81" t="s">
        <v>176</v>
      </c>
      <c r="B67" s="102" t="s">
        <v>12</v>
      </c>
      <c r="C67" s="102" t="s">
        <v>10</v>
      </c>
      <c r="D67" s="102" t="s">
        <v>22</v>
      </c>
      <c r="E67" s="184" t="s">
        <v>162</v>
      </c>
      <c r="F67" s="192"/>
      <c r="G67" s="95" t="s">
        <v>16</v>
      </c>
      <c r="H67" s="159">
        <f>H69</f>
        <v>1750</v>
      </c>
      <c r="I67" s="159">
        <f>I69</f>
        <v>1750</v>
      </c>
    </row>
    <row r="68" spans="1:9" s="80" customFormat="1" ht="39.75" customHeight="1">
      <c r="A68" s="81" t="s">
        <v>183</v>
      </c>
      <c r="B68" s="79" t="s">
        <v>12</v>
      </c>
      <c r="C68" s="79" t="s">
        <v>10</v>
      </c>
      <c r="D68" s="79" t="s">
        <v>22</v>
      </c>
      <c r="E68" s="186" t="s">
        <v>162</v>
      </c>
      <c r="F68" s="201"/>
      <c r="G68" s="79" t="s">
        <v>178</v>
      </c>
      <c r="H68" s="157">
        <f>H69</f>
        <v>1750</v>
      </c>
      <c r="I68" s="157">
        <f>I69</f>
        <v>1750</v>
      </c>
    </row>
    <row r="69" spans="1:9" s="80" customFormat="1" ht="36" customHeight="1">
      <c r="A69" s="81" t="s">
        <v>179</v>
      </c>
      <c r="B69" s="79" t="s">
        <v>12</v>
      </c>
      <c r="C69" s="79" t="s">
        <v>10</v>
      </c>
      <c r="D69" s="79" t="s">
        <v>22</v>
      </c>
      <c r="E69" s="186" t="s">
        <v>162</v>
      </c>
      <c r="F69" s="201"/>
      <c r="G69" s="79" t="s">
        <v>136</v>
      </c>
      <c r="H69" s="157">
        <v>1750</v>
      </c>
      <c r="I69" s="157">
        <v>1750</v>
      </c>
    </row>
    <row r="70" spans="1:9" s="67" customFormat="1" ht="12.75" customHeight="1" hidden="1">
      <c r="A70" s="92" t="s">
        <v>15</v>
      </c>
      <c r="B70" s="93" t="s">
        <v>12</v>
      </c>
      <c r="C70" s="93" t="s">
        <v>10</v>
      </c>
      <c r="D70" s="93" t="s">
        <v>22</v>
      </c>
      <c r="E70" s="186" t="s">
        <v>162</v>
      </c>
      <c r="F70" s="201"/>
      <c r="G70" s="93" t="s">
        <v>16</v>
      </c>
      <c r="H70" s="160">
        <f>H72+H75+H76+H79+H71+H74+H73</f>
        <v>0</v>
      </c>
      <c r="I70" s="160">
        <f>I72+I75+I76+I79+I71+I74+I73</f>
        <v>0</v>
      </c>
    </row>
    <row r="71" spans="1:9" s="67" customFormat="1" ht="12.75" customHeight="1" hidden="1">
      <c r="A71" s="100" t="s">
        <v>25</v>
      </c>
      <c r="B71" s="79" t="s">
        <v>12</v>
      </c>
      <c r="C71" s="79" t="s">
        <v>10</v>
      </c>
      <c r="D71" s="79" t="s">
        <v>22</v>
      </c>
      <c r="E71" s="186" t="s">
        <v>162</v>
      </c>
      <c r="F71" s="201"/>
      <c r="G71" s="79" t="s">
        <v>26</v>
      </c>
      <c r="H71" s="157">
        <v>0</v>
      </c>
      <c r="I71" s="157">
        <v>0</v>
      </c>
    </row>
    <row r="72" spans="1:9" ht="12.75" customHeight="1" hidden="1">
      <c r="A72" s="81" t="s">
        <v>27</v>
      </c>
      <c r="B72" s="79" t="s">
        <v>12</v>
      </c>
      <c r="C72" s="79" t="s">
        <v>10</v>
      </c>
      <c r="D72" s="79" t="s">
        <v>22</v>
      </c>
      <c r="E72" s="186" t="s">
        <v>162</v>
      </c>
      <c r="F72" s="201"/>
      <c r="G72" s="79" t="s">
        <v>28</v>
      </c>
      <c r="H72" s="157">
        <v>0</v>
      </c>
      <c r="I72" s="157">
        <v>0</v>
      </c>
    </row>
    <row r="73" spans="1:9" ht="12.75" customHeight="1" hidden="1">
      <c r="A73" s="81" t="s">
        <v>29</v>
      </c>
      <c r="B73" s="79" t="s">
        <v>12</v>
      </c>
      <c r="C73" s="79" t="s">
        <v>10</v>
      </c>
      <c r="D73" s="79" t="s">
        <v>22</v>
      </c>
      <c r="E73" s="186" t="s">
        <v>162</v>
      </c>
      <c r="F73" s="201"/>
      <c r="G73" s="79" t="s">
        <v>30</v>
      </c>
      <c r="H73" s="157">
        <v>0</v>
      </c>
      <c r="I73" s="157">
        <v>0</v>
      </c>
    </row>
    <row r="74" spans="1:9" ht="12.75" customHeight="1" hidden="1">
      <c r="A74" s="81" t="s">
        <v>31</v>
      </c>
      <c r="B74" s="79" t="s">
        <v>12</v>
      </c>
      <c r="C74" s="79" t="s">
        <v>10</v>
      </c>
      <c r="D74" s="79" t="s">
        <v>22</v>
      </c>
      <c r="E74" s="186" t="s">
        <v>162</v>
      </c>
      <c r="F74" s="201"/>
      <c r="G74" s="79" t="s">
        <v>158</v>
      </c>
      <c r="H74" s="157">
        <v>0</v>
      </c>
      <c r="I74" s="157">
        <v>0</v>
      </c>
    </row>
    <row r="75" spans="1:9" s="80" customFormat="1" ht="12.75" customHeight="1" hidden="1">
      <c r="A75" s="81" t="s">
        <v>32</v>
      </c>
      <c r="B75" s="79" t="s">
        <v>12</v>
      </c>
      <c r="C75" s="79" t="s">
        <v>10</v>
      </c>
      <c r="D75" s="79" t="s">
        <v>22</v>
      </c>
      <c r="E75" s="186" t="s">
        <v>162</v>
      </c>
      <c r="F75" s="201"/>
      <c r="G75" s="79" t="s">
        <v>33</v>
      </c>
      <c r="H75" s="157">
        <v>0</v>
      </c>
      <c r="I75" s="157">
        <v>0</v>
      </c>
    </row>
    <row r="76" spans="1:9" ht="12.75" customHeight="1" hidden="1">
      <c r="A76" s="81" t="s">
        <v>34</v>
      </c>
      <c r="B76" s="79" t="s">
        <v>12</v>
      </c>
      <c r="C76" s="79" t="s">
        <v>10</v>
      </c>
      <c r="D76" s="79" t="s">
        <v>22</v>
      </c>
      <c r="E76" s="186" t="s">
        <v>162</v>
      </c>
      <c r="F76" s="201"/>
      <c r="G76" s="79" t="s">
        <v>35</v>
      </c>
      <c r="H76" s="157">
        <v>0</v>
      </c>
      <c r="I76" s="157">
        <v>0</v>
      </c>
    </row>
    <row r="77" spans="1:9" ht="12.75" customHeight="1" hidden="1">
      <c r="A77" s="89" t="s">
        <v>36</v>
      </c>
      <c r="B77" s="79" t="s">
        <v>12</v>
      </c>
      <c r="C77" s="79" t="s">
        <v>10</v>
      </c>
      <c r="D77" s="79" t="s">
        <v>22</v>
      </c>
      <c r="E77" s="186" t="s">
        <v>162</v>
      </c>
      <c r="F77" s="201"/>
      <c r="G77" s="87">
        <v>260</v>
      </c>
      <c r="H77" s="157"/>
      <c r="I77" s="157"/>
    </row>
    <row r="78" spans="1:9" ht="12.75" customHeight="1" hidden="1">
      <c r="A78" s="81" t="s">
        <v>37</v>
      </c>
      <c r="B78" s="79" t="s">
        <v>12</v>
      </c>
      <c r="C78" s="79" t="s">
        <v>10</v>
      </c>
      <c r="D78" s="79" t="s">
        <v>22</v>
      </c>
      <c r="E78" s="186" t="s">
        <v>162</v>
      </c>
      <c r="F78" s="201"/>
      <c r="G78" s="87">
        <v>262</v>
      </c>
      <c r="H78" s="157"/>
      <c r="I78" s="157"/>
    </row>
    <row r="79" spans="1:9" s="70" customFormat="1" ht="12.75" customHeight="1" hidden="1">
      <c r="A79" s="89" t="s">
        <v>38</v>
      </c>
      <c r="B79" s="79" t="s">
        <v>12</v>
      </c>
      <c r="C79" s="79" t="s">
        <v>10</v>
      </c>
      <c r="D79" s="79" t="s">
        <v>22</v>
      </c>
      <c r="E79" s="186" t="s">
        <v>162</v>
      </c>
      <c r="F79" s="201"/>
      <c r="G79" s="79" t="s">
        <v>39</v>
      </c>
      <c r="H79" s="157">
        <v>0</v>
      </c>
      <c r="I79" s="157">
        <v>0</v>
      </c>
    </row>
    <row r="80" spans="1:9" s="67" customFormat="1" ht="12.75" customHeight="1" hidden="1">
      <c r="A80" s="92" t="s">
        <v>40</v>
      </c>
      <c r="B80" s="93" t="s">
        <v>12</v>
      </c>
      <c r="C80" s="93" t="s">
        <v>10</v>
      </c>
      <c r="D80" s="93" t="s">
        <v>22</v>
      </c>
      <c r="E80" s="186" t="s">
        <v>162</v>
      </c>
      <c r="F80" s="201"/>
      <c r="G80" s="93" t="s">
        <v>41</v>
      </c>
      <c r="H80" s="160">
        <v>0</v>
      </c>
      <c r="I80" s="160">
        <v>0</v>
      </c>
    </row>
    <row r="81" spans="1:9" ht="12.75" customHeight="1" hidden="1">
      <c r="A81" s="89" t="s">
        <v>42</v>
      </c>
      <c r="B81" s="79" t="s">
        <v>12</v>
      </c>
      <c r="C81" s="79" t="s">
        <v>10</v>
      </c>
      <c r="D81" s="79" t="s">
        <v>22</v>
      </c>
      <c r="E81" s="186" t="s">
        <v>162</v>
      </c>
      <c r="F81" s="201"/>
      <c r="G81" s="79" t="s">
        <v>43</v>
      </c>
      <c r="H81" s="157">
        <v>0</v>
      </c>
      <c r="I81" s="157">
        <v>0</v>
      </c>
    </row>
    <row r="82" spans="1:9" ht="24" customHeight="1" hidden="1">
      <c r="A82" s="89" t="s">
        <v>44</v>
      </c>
      <c r="B82" s="79" t="s">
        <v>12</v>
      </c>
      <c r="C82" s="79" t="s">
        <v>10</v>
      </c>
      <c r="D82" s="79" t="s">
        <v>22</v>
      </c>
      <c r="E82" s="186" t="s">
        <v>162</v>
      </c>
      <c r="F82" s="201"/>
      <c r="G82" s="87">
        <v>320</v>
      </c>
      <c r="H82" s="157"/>
      <c r="I82" s="157"/>
    </row>
    <row r="83" spans="1:9" ht="12.75" customHeight="1" hidden="1">
      <c r="A83" s="89" t="s">
        <v>45</v>
      </c>
      <c r="B83" s="79" t="s">
        <v>12</v>
      </c>
      <c r="C83" s="79" t="s">
        <v>10</v>
      </c>
      <c r="D83" s="79" t="s">
        <v>22</v>
      </c>
      <c r="E83" s="186" t="s">
        <v>162</v>
      </c>
      <c r="F83" s="201"/>
      <c r="G83" s="79" t="s">
        <v>46</v>
      </c>
      <c r="H83" s="157">
        <v>0</v>
      </c>
      <c r="I83" s="157">
        <v>0</v>
      </c>
    </row>
    <row r="84" spans="1:9" ht="24.75" customHeight="1" hidden="1">
      <c r="A84" s="101" t="s">
        <v>87</v>
      </c>
      <c r="B84" s="102" t="s">
        <v>12</v>
      </c>
      <c r="C84" s="102" t="s">
        <v>10</v>
      </c>
      <c r="D84" s="102" t="s">
        <v>85</v>
      </c>
      <c r="E84" s="186" t="s">
        <v>162</v>
      </c>
      <c r="F84" s="201"/>
      <c r="G84" s="102"/>
      <c r="H84" s="159">
        <f>SUM(H85)</f>
        <v>0</v>
      </c>
      <c r="I84" s="159">
        <f>SUM(I85)</f>
        <v>0</v>
      </c>
    </row>
    <row r="85" spans="1:9" ht="27.75" customHeight="1" hidden="1">
      <c r="A85" s="103" t="s">
        <v>93</v>
      </c>
      <c r="B85" s="79" t="s">
        <v>12</v>
      </c>
      <c r="C85" s="79" t="s">
        <v>10</v>
      </c>
      <c r="D85" s="79" t="s">
        <v>85</v>
      </c>
      <c r="E85" s="186" t="s">
        <v>162</v>
      </c>
      <c r="F85" s="201"/>
      <c r="G85" s="79"/>
      <c r="H85" s="157">
        <f aca="true" t="shared" si="0" ref="H85:I87">H86</f>
        <v>0</v>
      </c>
      <c r="I85" s="157">
        <f t="shared" si="0"/>
        <v>0</v>
      </c>
    </row>
    <row r="86" spans="1:9" ht="25.5" customHeight="1" hidden="1">
      <c r="A86" s="103" t="s">
        <v>93</v>
      </c>
      <c r="B86" s="79" t="s">
        <v>12</v>
      </c>
      <c r="C86" s="79" t="s">
        <v>10</v>
      </c>
      <c r="D86" s="79" t="s">
        <v>85</v>
      </c>
      <c r="E86" s="186" t="s">
        <v>162</v>
      </c>
      <c r="F86" s="201"/>
      <c r="G86" s="79"/>
      <c r="H86" s="157">
        <f t="shared" si="0"/>
        <v>0</v>
      </c>
      <c r="I86" s="157">
        <f t="shared" si="0"/>
        <v>0</v>
      </c>
    </row>
    <row r="87" spans="1:9" ht="20.25" customHeight="1" hidden="1">
      <c r="A87" s="81" t="s">
        <v>15</v>
      </c>
      <c r="B87" s="79" t="s">
        <v>12</v>
      </c>
      <c r="C87" s="79" t="s">
        <v>10</v>
      </c>
      <c r="D87" s="79" t="s">
        <v>85</v>
      </c>
      <c r="E87" s="186" t="s">
        <v>162</v>
      </c>
      <c r="F87" s="201"/>
      <c r="G87" s="87">
        <v>200</v>
      </c>
      <c r="H87" s="157">
        <f t="shared" si="0"/>
        <v>0</v>
      </c>
      <c r="I87" s="157">
        <f t="shared" si="0"/>
        <v>0</v>
      </c>
    </row>
    <row r="88" spans="1:9" ht="15.75" customHeight="1" hidden="1">
      <c r="A88" s="81" t="s">
        <v>38</v>
      </c>
      <c r="B88" s="79" t="s">
        <v>12</v>
      </c>
      <c r="C88" s="79" t="s">
        <v>10</v>
      </c>
      <c r="D88" s="79" t="s">
        <v>85</v>
      </c>
      <c r="E88" s="186" t="s">
        <v>162</v>
      </c>
      <c r="F88" s="201"/>
      <c r="G88" s="87">
        <v>290</v>
      </c>
      <c r="H88" s="157">
        <v>0</v>
      </c>
      <c r="I88" s="157">
        <v>0</v>
      </c>
    </row>
    <row r="89" spans="1:9" ht="22.5" customHeight="1" hidden="1">
      <c r="A89" s="81" t="s">
        <v>87</v>
      </c>
      <c r="B89" s="79"/>
      <c r="C89" s="79"/>
      <c r="D89" s="79"/>
      <c r="E89" s="186" t="s">
        <v>162</v>
      </c>
      <c r="F89" s="201"/>
      <c r="G89" s="87"/>
      <c r="H89" s="157"/>
      <c r="I89" s="157"/>
    </row>
    <row r="90" spans="1:9" ht="12.75" customHeight="1" hidden="1">
      <c r="A90" s="81"/>
      <c r="B90" s="79"/>
      <c r="C90" s="79"/>
      <c r="D90" s="79"/>
      <c r="E90" s="186" t="s">
        <v>162</v>
      </c>
      <c r="F90" s="201"/>
      <c r="G90" s="87"/>
      <c r="H90" s="157"/>
      <c r="I90" s="157"/>
    </row>
    <row r="91" spans="1:9" ht="12.75" customHeight="1" hidden="1">
      <c r="A91" s="81"/>
      <c r="B91" s="79"/>
      <c r="C91" s="79"/>
      <c r="D91" s="79"/>
      <c r="E91" s="186" t="s">
        <v>162</v>
      </c>
      <c r="F91" s="201"/>
      <c r="G91" s="87"/>
      <c r="H91" s="157"/>
      <c r="I91" s="157"/>
    </row>
    <row r="92" spans="1:9" ht="12.75" customHeight="1" hidden="1">
      <c r="A92" s="81"/>
      <c r="B92" s="79"/>
      <c r="C92" s="79"/>
      <c r="D92" s="79"/>
      <c r="E92" s="186" t="s">
        <v>162</v>
      </c>
      <c r="F92" s="201"/>
      <c r="G92" s="87"/>
      <c r="H92" s="157"/>
      <c r="I92" s="157"/>
    </row>
    <row r="93" spans="1:9" ht="12.75" customHeight="1" hidden="1">
      <c r="A93" s="81"/>
      <c r="B93" s="79"/>
      <c r="C93" s="79"/>
      <c r="D93" s="79"/>
      <c r="E93" s="186" t="s">
        <v>162</v>
      </c>
      <c r="F93" s="201"/>
      <c r="G93" s="87"/>
      <c r="H93" s="157"/>
      <c r="I93" s="157"/>
    </row>
    <row r="94" spans="1:9" ht="12.75" customHeight="1" hidden="1">
      <c r="A94" s="81"/>
      <c r="B94" s="79"/>
      <c r="C94" s="79"/>
      <c r="D94" s="79"/>
      <c r="E94" s="186" t="s">
        <v>162</v>
      </c>
      <c r="F94" s="201"/>
      <c r="G94" s="87"/>
      <c r="H94" s="157"/>
      <c r="I94" s="157"/>
    </row>
    <row r="95" spans="1:9" s="58" customFormat="1" ht="21" customHeight="1">
      <c r="A95" s="103" t="s">
        <v>140</v>
      </c>
      <c r="B95" s="102" t="s">
        <v>12</v>
      </c>
      <c r="C95" s="102" t="s">
        <v>10</v>
      </c>
      <c r="D95" s="102" t="s">
        <v>22</v>
      </c>
      <c r="E95" s="191" t="s">
        <v>162</v>
      </c>
      <c r="F95" s="192"/>
      <c r="G95" s="104">
        <v>850</v>
      </c>
      <c r="H95" s="159">
        <f>H96</f>
        <v>20</v>
      </c>
      <c r="I95" s="159">
        <f>I96</f>
        <v>20</v>
      </c>
    </row>
    <row r="96" spans="1:9" ht="12.75" customHeight="1">
      <c r="A96" s="81" t="s">
        <v>141</v>
      </c>
      <c r="B96" s="79" t="s">
        <v>12</v>
      </c>
      <c r="C96" s="79" t="s">
        <v>10</v>
      </c>
      <c r="D96" s="79" t="s">
        <v>22</v>
      </c>
      <c r="E96" s="216" t="s">
        <v>162</v>
      </c>
      <c r="F96" s="217"/>
      <c r="G96" s="87">
        <v>852</v>
      </c>
      <c r="H96" s="157">
        <v>20</v>
      </c>
      <c r="I96" s="157">
        <v>20</v>
      </c>
    </row>
    <row r="97" spans="1:9" ht="57" customHeight="1">
      <c r="A97" s="103" t="s">
        <v>213</v>
      </c>
      <c r="B97" s="95" t="s">
        <v>12</v>
      </c>
      <c r="C97" s="95" t="s">
        <v>10</v>
      </c>
      <c r="D97" s="131" t="s">
        <v>22</v>
      </c>
      <c r="E97" s="191" t="s">
        <v>222</v>
      </c>
      <c r="F97" s="192"/>
      <c r="G97" s="132"/>
      <c r="H97" s="135">
        <f>SUM(H98,H101)</f>
        <v>135.4</v>
      </c>
      <c r="I97" s="135">
        <f>SUM(I98,I101)</f>
        <v>135.4</v>
      </c>
    </row>
    <row r="98" spans="1:9" s="67" customFormat="1" ht="33.75" customHeight="1">
      <c r="A98" s="92" t="s">
        <v>133</v>
      </c>
      <c r="B98" s="150" t="s">
        <v>12</v>
      </c>
      <c r="C98" s="150" t="s">
        <v>10</v>
      </c>
      <c r="D98" s="151" t="s">
        <v>22</v>
      </c>
      <c r="E98" s="193" t="s">
        <v>222</v>
      </c>
      <c r="F98" s="194"/>
      <c r="G98" s="152">
        <v>120</v>
      </c>
      <c r="H98" s="153">
        <f>SUM(H99:H100)</f>
        <v>128.63</v>
      </c>
      <c r="I98" s="153">
        <f>SUM(I99:I100)</f>
        <v>128.63</v>
      </c>
    </row>
    <row r="99" spans="1:9" ht="28.5" customHeight="1">
      <c r="A99" s="81" t="s">
        <v>175</v>
      </c>
      <c r="B99" s="83" t="s">
        <v>12</v>
      </c>
      <c r="C99" s="83" t="s">
        <v>10</v>
      </c>
      <c r="D99" s="154" t="s">
        <v>22</v>
      </c>
      <c r="E99" s="195" t="s">
        <v>222</v>
      </c>
      <c r="F99" s="196"/>
      <c r="G99" s="132">
        <v>121</v>
      </c>
      <c r="H99" s="146">
        <v>98.79416</v>
      </c>
      <c r="I99" s="146">
        <v>98.79416</v>
      </c>
    </row>
    <row r="100" spans="1:9" ht="20.25" customHeight="1">
      <c r="A100" s="81" t="s">
        <v>21</v>
      </c>
      <c r="B100" s="83" t="s">
        <v>12</v>
      </c>
      <c r="C100" s="83" t="s">
        <v>10</v>
      </c>
      <c r="D100" s="154" t="s">
        <v>22</v>
      </c>
      <c r="E100" s="195" t="s">
        <v>222</v>
      </c>
      <c r="F100" s="196"/>
      <c r="G100" s="132">
        <v>129</v>
      </c>
      <c r="H100" s="146">
        <v>29.83584</v>
      </c>
      <c r="I100" s="146">
        <v>29.83584</v>
      </c>
    </row>
    <row r="101" spans="1:9" s="67" customFormat="1" ht="34.5" customHeight="1">
      <c r="A101" s="92" t="s">
        <v>183</v>
      </c>
      <c r="B101" s="150" t="s">
        <v>12</v>
      </c>
      <c r="C101" s="150" t="s">
        <v>10</v>
      </c>
      <c r="D101" s="151" t="s">
        <v>22</v>
      </c>
      <c r="E101" s="193" t="s">
        <v>222</v>
      </c>
      <c r="F101" s="194"/>
      <c r="G101" s="152">
        <v>200</v>
      </c>
      <c r="H101" s="153">
        <f>SUM(H102)</f>
        <v>6.77</v>
      </c>
      <c r="I101" s="153">
        <f>SUM(I102)</f>
        <v>6.77</v>
      </c>
    </row>
    <row r="102" spans="1:9" ht="20.25" customHeight="1">
      <c r="A102" s="81" t="s">
        <v>179</v>
      </c>
      <c r="B102" s="83" t="s">
        <v>12</v>
      </c>
      <c r="C102" s="83" t="s">
        <v>10</v>
      </c>
      <c r="D102" s="154" t="s">
        <v>22</v>
      </c>
      <c r="E102" s="195" t="s">
        <v>222</v>
      </c>
      <c r="F102" s="196"/>
      <c r="G102" s="149">
        <v>244</v>
      </c>
      <c r="H102" s="135">
        <v>6.77</v>
      </c>
      <c r="I102" s="135">
        <v>6.77</v>
      </c>
    </row>
    <row r="103" spans="1:9" ht="87.75" customHeight="1">
      <c r="A103" s="81" t="s">
        <v>180</v>
      </c>
      <c r="B103" s="95" t="s">
        <v>12</v>
      </c>
      <c r="C103" s="95" t="s">
        <v>10</v>
      </c>
      <c r="D103" s="131" t="s">
        <v>22</v>
      </c>
      <c r="E103" s="191" t="s">
        <v>181</v>
      </c>
      <c r="F103" s="192"/>
      <c r="G103" s="132">
        <v>200</v>
      </c>
      <c r="H103" s="159">
        <f>H106</f>
        <v>0.7</v>
      </c>
      <c r="I103" s="159">
        <f>I106</f>
        <v>0.7</v>
      </c>
    </row>
    <row r="104" spans="1:9" s="90" customFormat="1" ht="31.5" customHeight="1">
      <c r="A104" s="81" t="s">
        <v>176</v>
      </c>
      <c r="B104" s="79" t="s">
        <v>12</v>
      </c>
      <c r="C104" s="79" t="s">
        <v>10</v>
      </c>
      <c r="D104" s="79" t="s">
        <v>22</v>
      </c>
      <c r="E104" s="186" t="s">
        <v>181</v>
      </c>
      <c r="F104" s="201"/>
      <c r="G104" s="83" t="s">
        <v>16</v>
      </c>
      <c r="H104" s="157">
        <f>H106</f>
        <v>0.7</v>
      </c>
      <c r="I104" s="157">
        <f>I106</f>
        <v>0.7</v>
      </c>
    </row>
    <row r="105" spans="1:9" s="80" customFormat="1" ht="39.75" customHeight="1">
      <c r="A105" s="81" t="s">
        <v>177</v>
      </c>
      <c r="B105" s="79" t="s">
        <v>12</v>
      </c>
      <c r="C105" s="79" t="s">
        <v>10</v>
      </c>
      <c r="D105" s="79" t="s">
        <v>22</v>
      </c>
      <c r="E105" s="186" t="s">
        <v>181</v>
      </c>
      <c r="F105" s="201"/>
      <c r="G105" s="79" t="s">
        <v>178</v>
      </c>
      <c r="H105" s="157">
        <f>H106</f>
        <v>0.7</v>
      </c>
      <c r="I105" s="157">
        <f>I106</f>
        <v>0.7</v>
      </c>
    </row>
    <row r="106" spans="1:9" s="80" customFormat="1" ht="36" customHeight="1">
      <c r="A106" s="81" t="s">
        <v>179</v>
      </c>
      <c r="B106" s="79" t="s">
        <v>12</v>
      </c>
      <c r="C106" s="79" t="s">
        <v>10</v>
      </c>
      <c r="D106" s="79" t="s">
        <v>22</v>
      </c>
      <c r="E106" s="186" t="s">
        <v>181</v>
      </c>
      <c r="F106" s="201"/>
      <c r="G106" s="79" t="s">
        <v>136</v>
      </c>
      <c r="H106" s="157">
        <v>0.7</v>
      </c>
      <c r="I106" s="157">
        <v>0.7</v>
      </c>
    </row>
    <row r="107" spans="1:9" ht="30" customHeight="1">
      <c r="A107" s="101" t="s">
        <v>87</v>
      </c>
      <c r="B107" s="102" t="s">
        <v>12</v>
      </c>
      <c r="C107" s="102" t="s">
        <v>10</v>
      </c>
      <c r="D107" s="102" t="s">
        <v>85</v>
      </c>
      <c r="E107" s="197" t="s">
        <v>169</v>
      </c>
      <c r="F107" s="198"/>
      <c r="G107" s="102"/>
      <c r="H107" s="159">
        <f>H110</f>
        <v>0</v>
      </c>
      <c r="I107" s="159">
        <f>I110</f>
        <v>0</v>
      </c>
    </row>
    <row r="108" spans="1:9" ht="30" customHeight="1">
      <c r="A108" s="125" t="s">
        <v>168</v>
      </c>
      <c r="B108" s="6">
        <v>716</v>
      </c>
      <c r="C108" s="6" t="s">
        <v>10</v>
      </c>
      <c r="D108" s="6" t="s">
        <v>85</v>
      </c>
      <c r="E108" s="189" t="s">
        <v>170</v>
      </c>
      <c r="F108" s="190"/>
      <c r="G108" s="6" t="s">
        <v>139</v>
      </c>
      <c r="H108" s="157">
        <f>H111</f>
        <v>0</v>
      </c>
      <c r="I108" s="157">
        <f>I111</f>
        <v>0</v>
      </c>
    </row>
    <row r="109" spans="1:9" ht="39" customHeight="1">
      <c r="A109" s="125" t="s">
        <v>172</v>
      </c>
      <c r="B109" s="6">
        <v>716</v>
      </c>
      <c r="C109" s="6" t="s">
        <v>10</v>
      </c>
      <c r="D109" s="6" t="s">
        <v>85</v>
      </c>
      <c r="E109" s="189" t="s">
        <v>170</v>
      </c>
      <c r="F109" s="190"/>
      <c r="G109" s="6" t="s">
        <v>139</v>
      </c>
      <c r="H109" s="157">
        <f>H111</f>
        <v>0</v>
      </c>
      <c r="I109" s="157">
        <f>I111</f>
        <v>0</v>
      </c>
    </row>
    <row r="110" spans="1:9" ht="24">
      <c r="A110" s="89" t="s">
        <v>159</v>
      </c>
      <c r="B110" s="79" t="s">
        <v>12</v>
      </c>
      <c r="C110" s="79" t="s">
        <v>10</v>
      </c>
      <c r="D110" s="79" t="s">
        <v>85</v>
      </c>
      <c r="E110" s="191" t="s">
        <v>182</v>
      </c>
      <c r="F110" s="192"/>
      <c r="G110" s="79" t="s">
        <v>139</v>
      </c>
      <c r="H110" s="157">
        <f aca="true" t="shared" si="1" ref="H110:I112">H111</f>
        <v>0</v>
      </c>
      <c r="I110" s="157">
        <f t="shared" si="1"/>
        <v>0</v>
      </c>
    </row>
    <row r="111" spans="1:9" ht="12.75">
      <c r="A111" s="89" t="s">
        <v>160</v>
      </c>
      <c r="B111" s="79" t="s">
        <v>12</v>
      </c>
      <c r="C111" s="79" t="s">
        <v>10</v>
      </c>
      <c r="D111" s="79" t="s">
        <v>85</v>
      </c>
      <c r="E111" s="195" t="s">
        <v>182</v>
      </c>
      <c r="F111" s="204"/>
      <c r="G111" s="79"/>
      <c r="H111" s="157">
        <f t="shared" si="1"/>
        <v>0</v>
      </c>
      <c r="I111" s="157">
        <f t="shared" si="1"/>
        <v>0</v>
      </c>
    </row>
    <row r="112" spans="1:9" ht="12.75">
      <c r="A112" s="89" t="s">
        <v>15</v>
      </c>
      <c r="B112" s="79" t="s">
        <v>12</v>
      </c>
      <c r="C112" s="79" t="s">
        <v>10</v>
      </c>
      <c r="D112" s="79" t="s">
        <v>85</v>
      </c>
      <c r="E112" s="195" t="s">
        <v>182</v>
      </c>
      <c r="F112" s="204"/>
      <c r="G112" s="79" t="s">
        <v>16</v>
      </c>
      <c r="H112" s="157">
        <f t="shared" si="1"/>
        <v>0</v>
      </c>
      <c r="I112" s="157">
        <f t="shared" si="1"/>
        <v>0</v>
      </c>
    </row>
    <row r="113" spans="1:9" ht="12.75">
      <c r="A113" s="89" t="s">
        <v>38</v>
      </c>
      <c r="B113" s="79" t="s">
        <v>12</v>
      </c>
      <c r="C113" s="79" t="s">
        <v>10</v>
      </c>
      <c r="D113" s="79" t="s">
        <v>85</v>
      </c>
      <c r="E113" s="205" t="s">
        <v>182</v>
      </c>
      <c r="F113" s="206"/>
      <c r="G113" s="79" t="s">
        <v>136</v>
      </c>
      <c r="H113" s="157">
        <v>0</v>
      </c>
      <c r="I113" s="157">
        <v>0</v>
      </c>
    </row>
    <row r="114" spans="1:9" ht="23.25" customHeight="1">
      <c r="A114" s="101" t="s">
        <v>51</v>
      </c>
      <c r="B114" s="102" t="s">
        <v>12</v>
      </c>
      <c r="C114" s="102" t="s">
        <v>10</v>
      </c>
      <c r="D114" s="133" t="s">
        <v>48</v>
      </c>
      <c r="E114" s="197" t="s">
        <v>169</v>
      </c>
      <c r="F114" s="198"/>
      <c r="G114" s="134" t="s">
        <v>139</v>
      </c>
      <c r="H114" s="159">
        <f>H115</f>
        <v>100</v>
      </c>
      <c r="I114" s="159">
        <f>I115</f>
        <v>100</v>
      </c>
    </row>
    <row r="115" spans="1:9" ht="25.5">
      <c r="A115" s="125" t="s">
        <v>168</v>
      </c>
      <c r="B115" s="6">
        <v>716</v>
      </c>
      <c r="C115" s="6" t="s">
        <v>10</v>
      </c>
      <c r="D115" s="6" t="s">
        <v>48</v>
      </c>
      <c r="E115" s="182" t="s">
        <v>173</v>
      </c>
      <c r="F115" s="188"/>
      <c r="G115" s="6" t="s">
        <v>139</v>
      </c>
      <c r="H115" s="157">
        <f>H118</f>
        <v>100</v>
      </c>
      <c r="I115" s="157">
        <f>I118</f>
        <v>100</v>
      </c>
    </row>
    <row r="116" spans="1:9" ht="38.25">
      <c r="A116" s="125" t="s">
        <v>172</v>
      </c>
      <c r="B116" s="6">
        <v>716</v>
      </c>
      <c r="C116" s="6" t="s">
        <v>10</v>
      </c>
      <c r="D116" s="6" t="s">
        <v>48</v>
      </c>
      <c r="E116" s="182" t="s">
        <v>173</v>
      </c>
      <c r="F116" s="188"/>
      <c r="G116" s="6" t="s">
        <v>139</v>
      </c>
      <c r="H116" s="157">
        <f>H118</f>
        <v>100</v>
      </c>
      <c r="I116" s="157">
        <f>I118</f>
        <v>100</v>
      </c>
    </row>
    <row r="117" spans="1:9" ht="38.25">
      <c r="A117" s="105" t="s">
        <v>106</v>
      </c>
      <c r="B117" s="79" t="s">
        <v>12</v>
      </c>
      <c r="C117" s="79" t="s">
        <v>10</v>
      </c>
      <c r="D117" s="79" t="s">
        <v>48</v>
      </c>
      <c r="E117" s="182" t="s">
        <v>173</v>
      </c>
      <c r="F117" s="188"/>
      <c r="G117" s="79"/>
      <c r="H117" s="157">
        <f>H118</f>
        <v>100</v>
      </c>
      <c r="I117" s="157">
        <f>I118</f>
        <v>100</v>
      </c>
    </row>
    <row r="118" spans="1:9" ht="22.5">
      <c r="A118" s="103" t="s">
        <v>110</v>
      </c>
      <c r="B118" s="79" t="s">
        <v>12</v>
      </c>
      <c r="C118" s="79" t="s">
        <v>10</v>
      </c>
      <c r="D118" s="79" t="s">
        <v>48</v>
      </c>
      <c r="E118" s="182" t="s">
        <v>184</v>
      </c>
      <c r="F118" s="188"/>
      <c r="G118" s="79" t="s">
        <v>143</v>
      </c>
      <c r="H118" s="157">
        <f>H119</f>
        <v>100</v>
      </c>
      <c r="I118" s="157">
        <f>I119</f>
        <v>100</v>
      </c>
    </row>
    <row r="119" spans="1:9" ht="12.75">
      <c r="A119" s="81" t="s">
        <v>146</v>
      </c>
      <c r="B119" s="79" t="s">
        <v>12</v>
      </c>
      <c r="C119" s="79" t="s">
        <v>10</v>
      </c>
      <c r="D119" s="79" t="s">
        <v>48</v>
      </c>
      <c r="E119" s="182" t="s">
        <v>184</v>
      </c>
      <c r="F119" s="188"/>
      <c r="G119" s="79" t="s">
        <v>143</v>
      </c>
      <c r="H119" s="157">
        <v>100</v>
      </c>
      <c r="I119" s="157">
        <v>100</v>
      </c>
    </row>
    <row r="120" spans="1:9" ht="12.75" hidden="1">
      <c r="A120" s="81" t="s">
        <v>15</v>
      </c>
      <c r="B120" s="79" t="s">
        <v>12</v>
      </c>
      <c r="C120" s="79" t="s">
        <v>10</v>
      </c>
      <c r="D120" s="79" t="s">
        <v>48</v>
      </c>
      <c r="E120" s="79" t="s">
        <v>109</v>
      </c>
      <c r="F120" s="79" t="s">
        <v>143</v>
      </c>
      <c r="G120" s="87">
        <v>200</v>
      </c>
      <c r="H120" s="157">
        <f>H121</f>
        <v>0</v>
      </c>
      <c r="I120" s="157">
        <f>I121</f>
        <v>0</v>
      </c>
    </row>
    <row r="121" spans="1:9" ht="12.75" hidden="1">
      <c r="A121" s="89" t="s">
        <v>38</v>
      </c>
      <c r="B121" s="79" t="s">
        <v>12</v>
      </c>
      <c r="C121" s="79" t="s">
        <v>10</v>
      </c>
      <c r="D121" s="79" t="s">
        <v>48</v>
      </c>
      <c r="E121" s="79" t="s">
        <v>109</v>
      </c>
      <c r="F121" s="79" t="s">
        <v>143</v>
      </c>
      <c r="G121" s="87">
        <v>290</v>
      </c>
      <c r="H121" s="157">
        <v>0</v>
      </c>
      <c r="I121" s="157">
        <v>0</v>
      </c>
    </row>
    <row r="122" spans="1:9" ht="18" customHeight="1">
      <c r="A122" s="106" t="s">
        <v>54</v>
      </c>
      <c r="B122" s="102" t="s">
        <v>12</v>
      </c>
      <c r="C122" s="107" t="s">
        <v>11</v>
      </c>
      <c r="D122" s="107"/>
      <c r="E122" s="197"/>
      <c r="F122" s="198"/>
      <c r="G122" s="123"/>
      <c r="H122" s="159">
        <f>H123</f>
        <v>138.79999999999998</v>
      </c>
      <c r="I122" s="159">
        <f>I123</f>
        <v>144.5</v>
      </c>
    </row>
    <row r="123" spans="1:9" ht="25.5">
      <c r="A123" s="109" t="s">
        <v>55</v>
      </c>
      <c r="B123" s="79" t="s">
        <v>12</v>
      </c>
      <c r="C123" s="86" t="s">
        <v>11</v>
      </c>
      <c r="D123" s="86" t="s">
        <v>56</v>
      </c>
      <c r="E123" s="182" t="s">
        <v>169</v>
      </c>
      <c r="F123" s="188"/>
      <c r="G123" s="123" t="s">
        <v>139</v>
      </c>
      <c r="H123" s="157">
        <f>H126</f>
        <v>138.79999999999998</v>
      </c>
      <c r="I123" s="157">
        <f>I126</f>
        <v>144.5</v>
      </c>
    </row>
    <row r="124" spans="1:9" ht="25.5">
      <c r="A124" s="125" t="s">
        <v>168</v>
      </c>
      <c r="B124" s="6">
        <v>716</v>
      </c>
      <c r="C124" s="86" t="s">
        <v>11</v>
      </c>
      <c r="D124" s="86" t="s">
        <v>56</v>
      </c>
      <c r="E124" s="182" t="s">
        <v>185</v>
      </c>
      <c r="F124" s="188"/>
      <c r="G124" s="6" t="s">
        <v>139</v>
      </c>
      <c r="H124" s="157">
        <f>H126</f>
        <v>138.79999999999998</v>
      </c>
      <c r="I124" s="157">
        <f>I126</f>
        <v>144.5</v>
      </c>
    </row>
    <row r="125" spans="1:9" ht="38.25" hidden="1">
      <c r="A125" s="125" t="s">
        <v>172</v>
      </c>
      <c r="B125" s="6">
        <v>716</v>
      </c>
      <c r="C125" s="86" t="s">
        <v>11</v>
      </c>
      <c r="D125" s="86" t="s">
        <v>56</v>
      </c>
      <c r="E125" s="182" t="s">
        <v>185</v>
      </c>
      <c r="F125" s="188"/>
      <c r="G125" s="6" t="s">
        <v>139</v>
      </c>
      <c r="H125" s="157"/>
      <c r="I125" s="157"/>
    </row>
    <row r="126" spans="1:9" ht="39" customHeight="1">
      <c r="A126" s="110" t="s">
        <v>111</v>
      </c>
      <c r="B126" s="79" t="s">
        <v>12</v>
      </c>
      <c r="C126" s="86" t="s">
        <v>11</v>
      </c>
      <c r="D126" s="86" t="s">
        <v>56</v>
      </c>
      <c r="E126" s="182" t="s">
        <v>186</v>
      </c>
      <c r="F126" s="188"/>
      <c r="G126" s="123"/>
      <c r="H126" s="157">
        <f>H127+H138</f>
        <v>138.79999999999998</v>
      </c>
      <c r="I126" s="157">
        <f>I127+I138</f>
        <v>144.5</v>
      </c>
    </row>
    <row r="127" spans="1:9" ht="34.5" customHeight="1">
      <c r="A127" s="8" t="s">
        <v>174</v>
      </c>
      <c r="B127" s="5" t="s">
        <v>12</v>
      </c>
      <c r="C127" s="86" t="s">
        <v>11</v>
      </c>
      <c r="D127" s="86" t="s">
        <v>56</v>
      </c>
      <c r="E127" s="182" t="s">
        <v>186</v>
      </c>
      <c r="F127" s="188"/>
      <c r="G127" s="5" t="s">
        <v>167</v>
      </c>
      <c r="H127" s="157">
        <f>H129+H128</f>
        <v>130.2</v>
      </c>
      <c r="I127" s="157">
        <f>I129+I128</f>
        <v>130.2</v>
      </c>
    </row>
    <row r="128" spans="1:9" ht="27.75" customHeight="1">
      <c r="A128" s="81" t="s">
        <v>175</v>
      </c>
      <c r="B128" s="79" t="s">
        <v>12</v>
      </c>
      <c r="C128" s="86" t="s">
        <v>11</v>
      </c>
      <c r="D128" s="86" t="s">
        <v>56</v>
      </c>
      <c r="E128" s="182" t="s">
        <v>186</v>
      </c>
      <c r="F128" s="188"/>
      <c r="G128" s="79" t="s">
        <v>132</v>
      </c>
      <c r="H128" s="157">
        <v>100</v>
      </c>
      <c r="I128" s="157">
        <v>100</v>
      </c>
    </row>
    <row r="129" spans="1:9" ht="27" customHeight="1">
      <c r="A129" s="81" t="s">
        <v>21</v>
      </c>
      <c r="B129" s="79" t="s">
        <v>12</v>
      </c>
      <c r="C129" s="86" t="s">
        <v>11</v>
      </c>
      <c r="D129" s="86" t="s">
        <v>56</v>
      </c>
      <c r="E129" s="182" t="s">
        <v>186</v>
      </c>
      <c r="F129" s="188"/>
      <c r="G129" s="79" t="s">
        <v>166</v>
      </c>
      <c r="H129" s="157">
        <v>30.2</v>
      </c>
      <c r="I129" s="157">
        <v>30.2</v>
      </c>
    </row>
    <row r="130" spans="1:9" ht="39" customHeight="1" hidden="1">
      <c r="A130" s="110"/>
      <c r="B130" s="79"/>
      <c r="C130" s="86"/>
      <c r="D130" s="86"/>
      <c r="E130" s="123"/>
      <c r="F130" s="124"/>
      <c r="G130" s="123"/>
      <c r="H130" s="157"/>
      <c r="I130" s="157"/>
    </row>
    <row r="131" spans="1:9" ht="36" hidden="1">
      <c r="A131" s="110" t="s">
        <v>111</v>
      </c>
      <c r="B131" s="79" t="s">
        <v>12</v>
      </c>
      <c r="C131" s="86" t="s">
        <v>11</v>
      </c>
      <c r="D131" s="86" t="s">
        <v>56</v>
      </c>
      <c r="E131" s="182" t="s">
        <v>154</v>
      </c>
      <c r="F131" s="188"/>
      <c r="G131" s="123"/>
      <c r="H131" s="157"/>
      <c r="I131" s="157"/>
    </row>
    <row r="132" spans="1:9" ht="33.75" hidden="1">
      <c r="A132" s="103" t="s">
        <v>145</v>
      </c>
      <c r="B132" s="79" t="s">
        <v>12</v>
      </c>
      <c r="C132" s="86" t="s">
        <v>11</v>
      </c>
      <c r="D132" s="86" t="s">
        <v>56</v>
      </c>
      <c r="E132" s="182" t="s">
        <v>154</v>
      </c>
      <c r="F132" s="188" t="s">
        <v>144</v>
      </c>
      <c r="G132" s="123"/>
      <c r="H132" s="157">
        <f>H133</f>
        <v>0</v>
      </c>
      <c r="I132" s="157">
        <f>I133</f>
        <v>0</v>
      </c>
    </row>
    <row r="133" spans="1:9" ht="12.75" hidden="1">
      <c r="A133" s="111" t="s">
        <v>15</v>
      </c>
      <c r="B133" s="102" t="s">
        <v>12</v>
      </c>
      <c r="C133" s="107" t="s">
        <v>11</v>
      </c>
      <c r="D133" s="107" t="s">
        <v>56</v>
      </c>
      <c r="E133" s="182" t="s">
        <v>154</v>
      </c>
      <c r="F133" s="188" t="s">
        <v>144</v>
      </c>
      <c r="G133" s="123">
        <v>200</v>
      </c>
      <c r="H133" s="159">
        <f>H134</f>
        <v>0</v>
      </c>
      <c r="I133" s="159">
        <f>I134</f>
        <v>0</v>
      </c>
    </row>
    <row r="134" spans="1:9" ht="24" hidden="1">
      <c r="A134" s="112" t="s">
        <v>17</v>
      </c>
      <c r="B134" s="102" t="s">
        <v>12</v>
      </c>
      <c r="C134" s="107" t="s">
        <v>11</v>
      </c>
      <c r="D134" s="107" t="s">
        <v>56</v>
      </c>
      <c r="E134" s="182" t="s">
        <v>154</v>
      </c>
      <c r="F134" s="188" t="s">
        <v>144</v>
      </c>
      <c r="G134" s="123">
        <v>210</v>
      </c>
      <c r="H134" s="159">
        <f>H135+H137</f>
        <v>0</v>
      </c>
      <c r="I134" s="159">
        <f>I135+I137</f>
        <v>0</v>
      </c>
    </row>
    <row r="135" spans="1:9" ht="12.75" hidden="1">
      <c r="A135" s="85" t="s">
        <v>18</v>
      </c>
      <c r="B135" s="79" t="s">
        <v>12</v>
      </c>
      <c r="C135" s="86" t="s">
        <v>11</v>
      </c>
      <c r="D135" s="86" t="s">
        <v>56</v>
      </c>
      <c r="E135" s="182" t="s">
        <v>154</v>
      </c>
      <c r="F135" s="188" t="s">
        <v>144</v>
      </c>
      <c r="G135" s="123">
        <v>211</v>
      </c>
      <c r="H135" s="157"/>
      <c r="I135" s="157"/>
    </row>
    <row r="136" spans="1:9" ht="12.75" customHeight="1" hidden="1">
      <c r="A136" s="85" t="s">
        <v>19</v>
      </c>
      <c r="B136" s="79" t="s">
        <v>12</v>
      </c>
      <c r="C136" s="86" t="s">
        <v>11</v>
      </c>
      <c r="D136" s="86" t="s">
        <v>56</v>
      </c>
      <c r="E136" s="182" t="s">
        <v>154</v>
      </c>
      <c r="F136" s="188" t="s">
        <v>14</v>
      </c>
      <c r="G136" s="123">
        <v>212</v>
      </c>
      <c r="H136" s="157"/>
      <c r="I136" s="157"/>
    </row>
    <row r="137" spans="1:9" ht="12.75" hidden="1">
      <c r="A137" s="85" t="s">
        <v>21</v>
      </c>
      <c r="B137" s="79" t="s">
        <v>12</v>
      </c>
      <c r="C137" s="86" t="s">
        <v>11</v>
      </c>
      <c r="D137" s="86" t="s">
        <v>56</v>
      </c>
      <c r="E137" s="182" t="s">
        <v>154</v>
      </c>
      <c r="F137" s="188" t="s">
        <v>144</v>
      </c>
      <c r="G137" s="123">
        <v>213</v>
      </c>
      <c r="H137" s="157"/>
      <c r="I137" s="157"/>
    </row>
    <row r="138" spans="1:9" ht="39.75" customHeight="1">
      <c r="A138" s="103" t="s">
        <v>176</v>
      </c>
      <c r="B138" s="102" t="s">
        <v>12</v>
      </c>
      <c r="C138" s="86" t="s">
        <v>11</v>
      </c>
      <c r="D138" s="86" t="s">
        <v>56</v>
      </c>
      <c r="E138" s="182" t="s">
        <v>186</v>
      </c>
      <c r="F138" s="188"/>
      <c r="G138" s="95" t="s">
        <v>16</v>
      </c>
      <c r="H138" s="159">
        <f>H140</f>
        <v>8.6</v>
      </c>
      <c r="I138" s="159">
        <f>I140</f>
        <v>14.3</v>
      </c>
    </row>
    <row r="139" spans="1:9" ht="40.5" customHeight="1">
      <c r="A139" s="81" t="s">
        <v>183</v>
      </c>
      <c r="B139" s="79" t="s">
        <v>12</v>
      </c>
      <c r="C139" s="86" t="s">
        <v>11</v>
      </c>
      <c r="D139" s="86" t="s">
        <v>56</v>
      </c>
      <c r="E139" s="182" t="s">
        <v>186</v>
      </c>
      <c r="F139" s="188"/>
      <c r="G139" s="79" t="s">
        <v>178</v>
      </c>
      <c r="H139" s="157">
        <f>H140</f>
        <v>8.6</v>
      </c>
      <c r="I139" s="157">
        <f>I140</f>
        <v>14.3</v>
      </c>
    </row>
    <row r="140" spans="1:9" ht="37.5" customHeight="1">
      <c r="A140" s="81" t="s">
        <v>179</v>
      </c>
      <c r="B140" s="79" t="s">
        <v>12</v>
      </c>
      <c r="C140" s="86" t="s">
        <v>11</v>
      </c>
      <c r="D140" s="86" t="s">
        <v>56</v>
      </c>
      <c r="E140" s="182" t="s">
        <v>186</v>
      </c>
      <c r="F140" s="188"/>
      <c r="G140" s="79" t="s">
        <v>136</v>
      </c>
      <c r="H140" s="157">
        <v>8.6</v>
      </c>
      <c r="I140" s="157">
        <v>14.3</v>
      </c>
    </row>
    <row r="141" spans="1:9" ht="24.75" customHeight="1" hidden="1">
      <c r="A141" s="85" t="s">
        <v>27</v>
      </c>
      <c r="B141" s="79" t="s">
        <v>12</v>
      </c>
      <c r="C141" s="86" t="s">
        <v>11</v>
      </c>
      <c r="D141" s="86" t="s">
        <v>56</v>
      </c>
      <c r="E141" s="182" t="s">
        <v>154</v>
      </c>
      <c r="F141" s="188" t="s">
        <v>14</v>
      </c>
      <c r="G141" s="123" t="s">
        <v>28</v>
      </c>
      <c r="H141" s="157">
        <v>0</v>
      </c>
      <c r="I141" s="157">
        <v>0</v>
      </c>
    </row>
    <row r="142" spans="1:9" ht="19.5" customHeight="1" hidden="1">
      <c r="A142" s="85" t="s">
        <v>29</v>
      </c>
      <c r="B142" s="79" t="s">
        <v>12</v>
      </c>
      <c r="C142" s="86" t="s">
        <v>11</v>
      </c>
      <c r="D142" s="86" t="s">
        <v>56</v>
      </c>
      <c r="E142" s="182" t="s">
        <v>154</v>
      </c>
      <c r="F142" s="188" t="s">
        <v>14</v>
      </c>
      <c r="G142" s="123">
        <v>223</v>
      </c>
      <c r="H142" s="157"/>
      <c r="I142" s="157"/>
    </row>
    <row r="143" spans="1:9" ht="15" customHeight="1" hidden="1">
      <c r="A143" s="85" t="s">
        <v>31</v>
      </c>
      <c r="B143" s="79" t="s">
        <v>12</v>
      </c>
      <c r="C143" s="86" t="s">
        <v>11</v>
      </c>
      <c r="D143" s="86" t="s">
        <v>56</v>
      </c>
      <c r="E143" s="182" t="s">
        <v>154</v>
      </c>
      <c r="F143" s="188" t="s">
        <v>14</v>
      </c>
      <c r="G143" s="123">
        <v>224</v>
      </c>
      <c r="H143" s="157"/>
      <c r="I143" s="157"/>
    </row>
    <row r="144" spans="1:9" ht="12.75" customHeight="1" hidden="1">
      <c r="A144" s="85" t="s">
        <v>32</v>
      </c>
      <c r="B144" s="79" t="s">
        <v>12</v>
      </c>
      <c r="C144" s="86" t="s">
        <v>11</v>
      </c>
      <c r="D144" s="86" t="s">
        <v>56</v>
      </c>
      <c r="E144" s="182" t="s">
        <v>154</v>
      </c>
      <c r="F144" s="188" t="s">
        <v>136</v>
      </c>
      <c r="G144" s="123">
        <v>225</v>
      </c>
      <c r="H144" s="157">
        <v>0</v>
      </c>
      <c r="I144" s="157">
        <v>0</v>
      </c>
    </row>
    <row r="145" spans="1:9" ht="12.75" hidden="1">
      <c r="A145" s="85" t="s">
        <v>34</v>
      </c>
      <c r="B145" s="79" t="s">
        <v>12</v>
      </c>
      <c r="C145" s="86" t="s">
        <v>11</v>
      </c>
      <c r="D145" s="86" t="s">
        <v>56</v>
      </c>
      <c r="E145" s="182" t="s">
        <v>154</v>
      </c>
      <c r="F145" s="188" t="s">
        <v>136</v>
      </c>
      <c r="G145" s="123">
        <v>226</v>
      </c>
      <c r="H145" s="157"/>
      <c r="I145" s="157"/>
    </row>
    <row r="146" spans="1:9" ht="12.75" customHeight="1" hidden="1">
      <c r="A146" s="113" t="s">
        <v>36</v>
      </c>
      <c r="B146" s="79" t="s">
        <v>12</v>
      </c>
      <c r="C146" s="86" t="s">
        <v>11</v>
      </c>
      <c r="D146" s="86" t="s">
        <v>56</v>
      </c>
      <c r="E146" s="182" t="s">
        <v>154</v>
      </c>
      <c r="F146" s="188" t="s">
        <v>14</v>
      </c>
      <c r="G146" s="123">
        <v>260</v>
      </c>
      <c r="H146" s="163"/>
      <c r="I146" s="163"/>
    </row>
    <row r="147" spans="1:9" ht="12.75" customHeight="1" hidden="1">
      <c r="A147" s="85" t="s">
        <v>37</v>
      </c>
      <c r="B147" s="79" t="s">
        <v>12</v>
      </c>
      <c r="C147" s="86" t="s">
        <v>11</v>
      </c>
      <c r="D147" s="86" t="s">
        <v>56</v>
      </c>
      <c r="E147" s="182" t="s">
        <v>154</v>
      </c>
      <c r="F147" s="188" t="s">
        <v>14</v>
      </c>
      <c r="G147" s="123">
        <v>262</v>
      </c>
      <c r="H147" s="164"/>
      <c r="I147" s="164"/>
    </row>
    <row r="148" spans="1:9" ht="12.75" hidden="1">
      <c r="A148" s="111" t="s">
        <v>40</v>
      </c>
      <c r="B148" s="102" t="s">
        <v>12</v>
      </c>
      <c r="C148" s="107" t="s">
        <v>11</v>
      </c>
      <c r="D148" s="107" t="s">
        <v>56</v>
      </c>
      <c r="E148" s="182" t="s">
        <v>154</v>
      </c>
      <c r="F148" s="188" t="s">
        <v>136</v>
      </c>
      <c r="G148" s="123" t="s">
        <v>41</v>
      </c>
      <c r="H148" s="159">
        <f>H149+H150</f>
        <v>0</v>
      </c>
      <c r="I148" s="159">
        <f>I149+I150</f>
        <v>0</v>
      </c>
    </row>
    <row r="149" spans="1:9" ht="12.75" hidden="1">
      <c r="A149" s="113" t="s">
        <v>42</v>
      </c>
      <c r="B149" s="79" t="s">
        <v>12</v>
      </c>
      <c r="C149" s="86" t="s">
        <v>11</v>
      </c>
      <c r="D149" s="86" t="s">
        <v>56</v>
      </c>
      <c r="E149" s="182" t="s">
        <v>154</v>
      </c>
      <c r="F149" s="188" t="s">
        <v>136</v>
      </c>
      <c r="G149" s="123" t="s">
        <v>43</v>
      </c>
      <c r="H149" s="157">
        <v>0</v>
      </c>
      <c r="I149" s="157">
        <v>0</v>
      </c>
    </row>
    <row r="150" spans="1:9" ht="13.5" customHeight="1" hidden="1">
      <c r="A150" s="113" t="s">
        <v>45</v>
      </c>
      <c r="B150" s="79" t="s">
        <v>12</v>
      </c>
      <c r="C150" s="86" t="s">
        <v>11</v>
      </c>
      <c r="D150" s="86" t="s">
        <v>56</v>
      </c>
      <c r="E150" s="182" t="s">
        <v>154</v>
      </c>
      <c r="F150" s="188" t="s">
        <v>136</v>
      </c>
      <c r="G150" s="123" t="s">
        <v>46</v>
      </c>
      <c r="H150" s="157">
        <v>0</v>
      </c>
      <c r="I150" s="157">
        <v>0</v>
      </c>
    </row>
    <row r="151" spans="1:9" ht="45" customHeight="1">
      <c r="A151" s="106" t="s">
        <v>187</v>
      </c>
      <c r="B151" s="102" t="s">
        <v>12</v>
      </c>
      <c r="C151" s="107" t="s">
        <v>56</v>
      </c>
      <c r="D151" s="107"/>
      <c r="E151" s="197"/>
      <c r="F151" s="198"/>
      <c r="G151" s="123"/>
      <c r="H151" s="159">
        <f>H152+H160</f>
        <v>100</v>
      </c>
      <c r="I151" s="159">
        <f>I152+I160</f>
        <v>100</v>
      </c>
    </row>
    <row r="152" spans="1:9" ht="51" customHeight="1">
      <c r="A152" s="109" t="s">
        <v>114</v>
      </c>
      <c r="B152" s="95" t="s">
        <v>12</v>
      </c>
      <c r="C152" s="96" t="s">
        <v>56</v>
      </c>
      <c r="D152" s="96" t="s">
        <v>96</v>
      </c>
      <c r="E152" s="203" t="s">
        <v>169</v>
      </c>
      <c r="F152" s="198"/>
      <c r="G152" s="126" t="s">
        <v>139</v>
      </c>
      <c r="H152" s="159">
        <f aca="true" t="shared" si="2" ref="H152:I158">H153</f>
        <v>50</v>
      </c>
      <c r="I152" s="159">
        <f t="shared" si="2"/>
        <v>50</v>
      </c>
    </row>
    <row r="153" spans="1:9" ht="27" customHeight="1">
      <c r="A153" s="125" t="s">
        <v>168</v>
      </c>
      <c r="B153" s="6">
        <v>716</v>
      </c>
      <c r="C153" s="86" t="s">
        <v>56</v>
      </c>
      <c r="D153" s="86" t="s">
        <v>96</v>
      </c>
      <c r="E153" s="182" t="s">
        <v>173</v>
      </c>
      <c r="F153" s="188"/>
      <c r="G153" s="6" t="s">
        <v>139</v>
      </c>
      <c r="H153" s="157">
        <f t="shared" si="2"/>
        <v>50</v>
      </c>
      <c r="I153" s="157">
        <f t="shared" si="2"/>
        <v>50</v>
      </c>
    </row>
    <row r="154" spans="1:9" ht="42" customHeight="1">
      <c r="A154" s="125" t="s">
        <v>172</v>
      </c>
      <c r="B154" s="6">
        <v>716</v>
      </c>
      <c r="C154" s="86" t="s">
        <v>56</v>
      </c>
      <c r="D154" s="86" t="s">
        <v>96</v>
      </c>
      <c r="E154" s="182" t="s">
        <v>173</v>
      </c>
      <c r="F154" s="188"/>
      <c r="G154" s="6" t="s">
        <v>139</v>
      </c>
      <c r="H154" s="157">
        <f t="shared" si="2"/>
        <v>50</v>
      </c>
      <c r="I154" s="157">
        <f t="shared" si="2"/>
        <v>50</v>
      </c>
    </row>
    <row r="155" spans="1:9" ht="41.25" customHeight="1">
      <c r="A155" s="31" t="s">
        <v>106</v>
      </c>
      <c r="B155" s="6">
        <v>716</v>
      </c>
      <c r="C155" s="86" t="s">
        <v>56</v>
      </c>
      <c r="D155" s="86" t="s">
        <v>96</v>
      </c>
      <c r="E155" s="182" t="s">
        <v>173</v>
      </c>
      <c r="F155" s="188"/>
      <c r="G155" s="6" t="s">
        <v>139</v>
      </c>
      <c r="H155" s="157">
        <f t="shared" si="2"/>
        <v>50</v>
      </c>
      <c r="I155" s="157">
        <f t="shared" si="2"/>
        <v>50</v>
      </c>
    </row>
    <row r="156" spans="1:9" ht="27" customHeight="1">
      <c r="A156" s="8" t="s">
        <v>113</v>
      </c>
      <c r="B156" s="6">
        <v>716</v>
      </c>
      <c r="C156" s="86" t="s">
        <v>56</v>
      </c>
      <c r="D156" s="86" t="s">
        <v>96</v>
      </c>
      <c r="E156" s="182" t="s">
        <v>188</v>
      </c>
      <c r="F156" s="188"/>
      <c r="G156" s="6" t="s">
        <v>139</v>
      </c>
      <c r="H156" s="157">
        <f t="shared" si="2"/>
        <v>50</v>
      </c>
      <c r="I156" s="157">
        <f t="shared" si="2"/>
        <v>50</v>
      </c>
    </row>
    <row r="157" spans="1:9" ht="31.5" customHeight="1">
      <c r="A157" s="103" t="s">
        <v>176</v>
      </c>
      <c r="B157" s="102" t="s">
        <v>12</v>
      </c>
      <c r="C157" s="86" t="s">
        <v>56</v>
      </c>
      <c r="D157" s="86" t="s">
        <v>96</v>
      </c>
      <c r="E157" s="182" t="s">
        <v>188</v>
      </c>
      <c r="F157" s="188"/>
      <c r="G157" s="95" t="s">
        <v>16</v>
      </c>
      <c r="H157" s="159">
        <f t="shared" si="2"/>
        <v>50</v>
      </c>
      <c r="I157" s="159">
        <f t="shared" si="2"/>
        <v>50</v>
      </c>
    </row>
    <row r="158" spans="1:9" ht="36.75" customHeight="1">
      <c r="A158" s="81" t="s">
        <v>183</v>
      </c>
      <c r="B158" s="79" t="s">
        <v>12</v>
      </c>
      <c r="C158" s="86" t="s">
        <v>56</v>
      </c>
      <c r="D158" s="86" t="s">
        <v>96</v>
      </c>
      <c r="E158" s="182" t="s">
        <v>188</v>
      </c>
      <c r="F158" s="188"/>
      <c r="G158" s="79" t="s">
        <v>178</v>
      </c>
      <c r="H158" s="157">
        <f t="shared" si="2"/>
        <v>50</v>
      </c>
      <c r="I158" s="157">
        <f t="shared" si="2"/>
        <v>50</v>
      </c>
    </row>
    <row r="159" spans="1:9" ht="40.5" customHeight="1">
      <c r="A159" s="81" t="s">
        <v>179</v>
      </c>
      <c r="B159" s="79" t="s">
        <v>12</v>
      </c>
      <c r="C159" s="86" t="s">
        <v>56</v>
      </c>
      <c r="D159" s="86" t="s">
        <v>96</v>
      </c>
      <c r="E159" s="182" t="s">
        <v>188</v>
      </c>
      <c r="F159" s="188"/>
      <c r="G159" s="79" t="s">
        <v>136</v>
      </c>
      <c r="H159" s="157">
        <v>50</v>
      </c>
      <c r="I159" s="157">
        <v>50</v>
      </c>
    </row>
    <row r="160" spans="1:9" ht="18.75" customHeight="1">
      <c r="A160" s="109" t="s">
        <v>116</v>
      </c>
      <c r="B160" s="95" t="s">
        <v>12</v>
      </c>
      <c r="C160" s="96" t="s">
        <v>56</v>
      </c>
      <c r="D160" s="96" t="s">
        <v>115</v>
      </c>
      <c r="E160" s="203" t="s">
        <v>169</v>
      </c>
      <c r="F160" s="198"/>
      <c r="G160" s="126" t="s">
        <v>139</v>
      </c>
      <c r="H160" s="159">
        <f aca="true" t="shared" si="3" ref="H160:I166">H161</f>
        <v>50</v>
      </c>
      <c r="I160" s="159">
        <f t="shared" si="3"/>
        <v>50</v>
      </c>
    </row>
    <row r="161" spans="1:9" ht="27" customHeight="1">
      <c r="A161" s="125" t="s">
        <v>168</v>
      </c>
      <c r="B161" s="6">
        <v>716</v>
      </c>
      <c r="C161" s="96" t="s">
        <v>56</v>
      </c>
      <c r="D161" s="96" t="s">
        <v>115</v>
      </c>
      <c r="E161" s="182" t="s">
        <v>173</v>
      </c>
      <c r="F161" s="188"/>
      <c r="G161" s="6" t="s">
        <v>139</v>
      </c>
      <c r="H161" s="157">
        <f t="shared" si="3"/>
        <v>50</v>
      </c>
      <c r="I161" s="157">
        <f t="shared" si="3"/>
        <v>50</v>
      </c>
    </row>
    <row r="162" spans="1:9" ht="40.5" customHeight="1">
      <c r="A162" s="125" t="s">
        <v>172</v>
      </c>
      <c r="B162" s="6">
        <v>716</v>
      </c>
      <c r="C162" s="96" t="s">
        <v>56</v>
      </c>
      <c r="D162" s="96" t="s">
        <v>115</v>
      </c>
      <c r="E162" s="182" t="s">
        <v>173</v>
      </c>
      <c r="F162" s="188"/>
      <c r="G162" s="6" t="s">
        <v>139</v>
      </c>
      <c r="H162" s="157">
        <f t="shared" si="3"/>
        <v>50</v>
      </c>
      <c r="I162" s="157">
        <f t="shared" si="3"/>
        <v>50</v>
      </c>
    </row>
    <row r="163" spans="1:9" ht="40.5" customHeight="1">
      <c r="A163" s="31" t="s">
        <v>106</v>
      </c>
      <c r="B163" s="6">
        <v>716</v>
      </c>
      <c r="C163" s="96" t="s">
        <v>56</v>
      </c>
      <c r="D163" s="96" t="s">
        <v>115</v>
      </c>
      <c r="E163" s="182" t="s">
        <v>173</v>
      </c>
      <c r="F163" s="188"/>
      <c r="G163" s="6" t="s">
        <v>139</v>
      </c>
      <c r="H163" s="157">
        <f t="shared" si="3"/>
        <v>50</v>
      </c>
      <c r="I163" s="157">
        <f t="shared" si="3"/>
        <v>50</v>
      </c>
    </row>
    <row r="164" spans="1:9" ht="33.75">
      <c r="A164" s="8" t="s">
        <v>238</v>
      </c>
      <c r="B164" s="6">
        <v>716</v>
      </c>
      <c r="C164" s="96" t="s">
        <v>56</v>
      </c>
      <c r="D164" s="96" t="s">
        <v>115</v>
      </c>
      <c r="E164" s="182" t="s">
        <v>189</v>
      </c>
      <c r="F164" s="188"/>
      <c r="G164" s="6" t="s">
        <v>139</v>
      </c>
      <c r="H164" s="157">
        <f t="shared" si="3"/>
        <v>50</v>
      </c>
      <c r="I164" s="157">
        <f t="shared" si="3"/>
        <v>50</v>
      </c>
    </row>
    <row r="165" spans="1:9" ht="28.5" customHeight="1">
      <c r="A165" s="103" t="s">
        <v>176</v>
      </c>
      <c r="B165" s="102" t="s">
        <v>12</v>
      </c>
      <c r="C165" s="96" t="s">
        <v>56</v>
      </c>
      <c r="D165" s="96" t="s">
        <v>115</v>
      </c>
      <c r="E165" s="182" t="s">
        <v>189</v>
      </c>
      <c r="F165" s="188"/>
      <c r="G165" s="95" t="s">
        <v>16</v>
      </c>
      <c r="H165" s="159">
        <f t="shared" si="3"/>
        <v>50</v>
      </c>
      <c r="I165" s="159">
        <f t="shared" si="3"/>
        <v>50</v>
      </c>
    </row>
    <row r="166" spans="1:9" ht="33.75" customHeight="1">
      <c r="A166" s="81" t="s">
        <v>183</v>
      </c>
      <c r="B166" s="79" t="s">
        <v>12</v>
      </c>
      <c r="C166" s="96" t="s">
        <v>56</v>
      </c>
      <c r="D166" s="96" t="s">
        <v>115</v>
      </c>
      <c r="E166" s="182" t="s">
        <v>189</v>
      </c>
      <c r="F166" s="188"/>
      <c r="G166" s="79" t="s">
        <v>178</v>
      </c>
      <c r="H166" s="157">
        <f t="shared" si="3"/>
        <v>50</v>
      </c>
      <c r="I166" s="157">
        <f t="shared" si="3"/>
        <v>50</v>
      </c>
    </row>
    <row r="167" spans="1:9" ht="40.5" customHeight="1">
      <c r="A167" s="81" t="s">
        <v>179</v>
      </c>
      <c r="B167" s="79" t="s">
        <v>12</v>
      </c>
      <c r="C167" s="96" t="s">
        <v>56</v>
      </c>
      <c r="D167" s="96" t="s">
        <v>115</v>
      </c>
      <c r="E167" s="182" t="s">
        <v>189</v>
      </c>
      <c r="F167" s="188"/>
      <c r="G167" s="79" t="s">
        <v>136</v>
      </c>
      <c r="H167" s="157">
        <v>50</v>
      </c>
      <c r="I167" s="157">
        <v>50</v>
      </c>
    </row>
    <row r="168" spans="1:9" ht="48" customHeight="1" hidden="1">
      <c r="A168" s="113"/>
      <c r="B168" s="79"/>
      <c r="C168" s="86"/>
      <c r="D168" s="86"/>
      <c r="E168" s="123"/>
      <c r="F168" s="124"/>
      <c r="G168" s="123"/>
      <c r="H168" s="157"/>
      <c r="I168" s="157"/>
    </row>
    <row r="169" spans="1:9" ht="13.5" customHeight="1" hidden="1">
      <c r="A169" s="113"/>
      <c r="B169" s="79"/>
      <c r="C169" s="86"/>
      <c r="D169" s="86"/>
      <c r="E169" s="123"/>
      <c r="F169" s="124"/>
      <c r="G169" s="123"/>
      <c r="H169" s="157"/>
      <c r="I169" s="157"/>
    </row>
    <row r="170" spans="1:9" ht="13.5" customHeight="1" hidden="1">
      <c r="A170" s="113"/>
      <c r="B170" s="79"/>
      <c r="C170" s="86"/>
      <c r="D170" s="86"/>
      <c r="E170" s="123"/>
      <c r="F170" s="124"/>
      <c r="G170" s="123"/>
      <c r="H170" s="157"/>
      <c r="I170" s="157"/>
    </row>
    <row r="171" spans="1:9" ht="13.5" customHeight="1" hidden="1">
      <c r="A171" s="113"/>
      <c r="B171" s="79"/>
      <c r="C171" s="86"/>
      <c r="D171" s="86"/>
      <c r="E171" s="123"/>
      <c r="F171" s="124"/>
      <c r="G171" s="123"/>
      <c r="H171" s="157"/>
      <c r="I171" s="157"/>
    </row>
    <row r="172" spans="1:9" s="58" customFormat="1" ht="34.5" customHeight="1" hidden="1">
      <c r="A172" s="112" t="s">
        <v>119</v>
      </c>
      <c r="B172" s="95" t="s">
        <v>12</v>
      </c>
      <c r="C172" s="96" t="s">
        <v>56</v>
      </c>
      <c r="D172" s="96"/>
      <c r="E172" s="107"/>
      <c r="F172" s="107"/>
      <c r="G172" s="107"/>
      <c r="H172" s="159">
        <f>SUM(H173,H180)</f>
        <v>0</v>
      </c>
      <c r="I172" s="159">
        <f>SUM(I173,I180)</f>
        <v>0</v>
      </c>
    </row>
    <row r="173" spans="1:9" s="58" customFormat="1" ht="46.5" customHeight="1" hidden="1">
      <c r="A173" s="112" t="s">
        <v>114</v>
      </c>
      <c r="B173" s="114" t="s">
        <v>12</v>
      </c>
      <c r="C173" s="114" t="s">
        <v>56</v>
      </c>
      <c r="D173" s="114" t="s">
        <v>96</v>
      </c>
      <c r="E173" s="107"/>
      <c r="F173" s="107"/>
      <c r="G173" s="107"/>
      <c r="H173" s="159">
        <f aca="true" t="shared" si="4" ref="H173:I178">SUM(H174)</f>
        <v>0</v>
      </c>
      <c r="I173" s="159">
        <f t="shared" si="4"/>
        <v>0</v>
      </c>
    </row>
    <row r="174" spans="1:9" ht="37.5" customHeight="1" hidden="1">
      <c r="A174" s="105" t="s">
        <v>106</v>
      </c>
      <c r="B174" s="115" t="s">
        <v>12</v>
      </c>
      <c r="C174" s="115" t="s">
        <v>56</v>
      </c>
      <c r="D174" s="115" t="s">
        <v>96</v>
      </c>
      <c r="E174" s="79" t="s">
        <v>105</v>
      </c>
      <c r="F174" s="86"/>
      <c r="G174" s="86"/>
      <c r="H174" s="157">
        <f t="shared" si="4"/>
        <v>0</v>
      </c>
      <c r="I174" s="157">
        <f t="shared" si="4"/>
        <v>0</v>
      </c>
    </row>
    <row r="175" spans="1:9" ht="40.5" customHeight="1" hidden="1">
      <c r="A175" s="113" t="s">
        <v>113</v>
      </c>
      <c r="B175" s="115" t="s">
        <v>12</v>
      </c>
      <c r="C175" s="115" t="s">
        <v>56</v>
      </c>
      <c r="D175" s="115" t="s">
        <v>96</v>
      </c>
      <c r="E175" s="79" t="s">
        <v>112</v>
      </c>
      <c r="F175" s="86"/>
      <c r="G175" s="86"/>
      <c r="H175" s="157">
        <f t="shared" si="4"/>
        <v>0</v>
      </c>
      <c r="I175" s="157">
        <f t="shared" si="4"/>
        <v>0</v>
      </c>
    </row>
    <row r="176" spans="1:9" ht="45" customHeight="1" hidden="1">
      <c r="A176" s="99" t="s">
        <v>137</v>
      </c>
      <c r="B176" s="115" t="s">
        <v>12</v>
      </c>
      <c r="C176" s="115" t="s">
        <v>56</v>
      </c>
      <c r="D176" s="115" t="s">
        <v>96</v>
      </c>
      <c r="E176" s="79" t="s">
        <v>112</v>
      </c>
      <c r="F176" s="86" t="s">
        <v>136</v>
      </c>
      <c r="G176" s="86"/>
      <c r="H176" s="157">
        <f t="shared" si="4"/>
        <v>0</v>
      </c>
      <c r="I176" s="157">
        <f t="shared" si="4"/>
        <v>0</v>
      </c>
    </row>
    <row r="177" spans="1:9" ht="13.5" customHeight="1" hidden="1">
      <c r="A177" s="111" t="s">
        <v>15</v>
      </c>
      <c r="B177" s="115" t="s">
        <v>12</v>
      </c>
      <c r="C177" s="115" t="s">
        <v>56</v>
      </c>
      <c r="D177" s="115" t="s">
        <v>96</v>
      </c>
      <c r="E177" s="79" t="s">
        <v>112</v>
      </c>
      <c r="F177" s="86" t="s">
        <v>136</v>
      </c>
      <c r="G177" s="86" t="s">
        <v>16</v>
      </c>
      <c r="H177" s="157">
        <f t="shared" si="4"/>
        <v>0</v>
      </c>
      <c r="I177" s="157">
        <f t="shared" si="4"/>
        <v>0</v>
      </c>
    </row>
    <row r="178" spans="1:9" ht="13.5" customHeight="1" hidden="1">
      <c r="A178" s="112" t="s">
        <v>23</v>
      </c>
      <c r="B178" s="115" t="s">
        <v>12</v>
      </c>
      <c r="C178" s="115" t="s">
        <v>56</v>
      </c>
      <c r="D178" s="115" t="s">
        <v>96</v>
      </c>
      <c r="E178" s="79" t="s">
        <v>112</v>
      </c>
      <c r="F178" s="86" t="s">
        <v>136</v>
      </c>
      <c r="G178" s="86" t="s">
        <v>24</v>
      </c>
      <c r="H178" s="157">
        <f t="shared" si="4"/>
        <v>0</v>
      </c>
      <c r="I178" s="157">
        <f t="shared" si="4"/>
        <v>0</v>
      </c>
    </row>
    <row r="179" spans="1:9" ht="13.5" customHeight="1" hidden="1">
      <c r="A179" s="85" t="s">
        <v>34</v>
      </c>
      <c r="B179" s="115" t="s">
        <v>12</v>
      </c>
      <c r="C179" s="115" t="s">
        <v>56</v>
      </c>
      <c r="D179" s="115" t="s">
        <v>96</v>
      </c>
      <c r="E179" s="79" t="s">
        <v>112</v>
      </c>
      <c r="F179" s="86" t="s">
        <v>136</v>
      </c>
      <c r="G179" s="86" t="s">
        <v>35</v>
      </c>
      <c r="H179" s="157">
        <v>0</v>
      </c>
      <c r="I179" s="157">
        <v>0</v>
      </c>
    </row>
    <row r="180" spans="1:9" s="58" customFormat="1" ht="13.5" customHeight="1" hidden="1">
      <c r="A180" s="112" t="s">
        <v>116</v>
      </c>
      <c r="B180" s="114" t="s">
        <v>12</v>
      </c>
      <c r="C180" s="114" t="s">
        <v>56</v>
      </c>
      <c r="D180" s="114" t="s">
        <v>115</v>
      </c>
      <c r="E180" s="107"/>
      <c r="F180" s="107"/>
      <c r="G180" s="107"/>
      <c r="H180" s="159">
        <f aca="true" t="shared" si="5" ref="H180:I185">SUM(H181)</f>
        <v>0</v>
      </c>
      <c r="I180" s="159">
        <f t="shared" si="5"/>
        <v>0</v>
      </c>
    </row>
    <row r="181" spans="1:9" ht="39.75" customHeight="1" hidden="1">
      <c r="A181" s="105" t="s">
        <v>106</v>
      </c>
      <c r="B181" s="115" t="s">
        <v>12</v>
      </c>
      <c r="C181" s="115" t="s">
        <v>56</v>
      </c>
      <c r="D181" s="115" t="s">
        <v>115</v>
      </c>
      <c r="E181" s="79" t="s">
        <v>105</v>
      </c>
      <c r="F181" s="86"/>
      <c r="G181" s="86"/>
      <c r="H181" s="157">
        <f t="shared" si="5"/>
        <v>0</v>
      </c>
      <c r="I181" s="157">
        <f t="shared" si="5"/>
        <v>0</v>
      </c>
    </row>
    <row r="182" spans="1:9" ht="40.5" customHeight="1" hidden="1">
      <c r="A182" s="113" t="s">
        <v>118</v>
      </c>
      <c r="B182" s="115" t="s">
        <v>12</v>
      </c>
      <c r="C182" s="115" t="s">
        <v>56</v>
      </c>
      <c r="D182" s="115" t="s">
        <v>115</v>
      </c>
      <c r="E182" s="79" t="s">
        <v>117</v>
      </c>
      <c r="F182" s="86"/>
      <c r="G182" s="86"/>
      <c r="H182" s="157">
        <f t="shared" si="5"/>
        <v>0</v>
      </c>
      <c r="I182" s="157">
        <f t="shared" si="5"/>
        <v>0</v>
      </c>
    </row>
    <row r="183" spans="1:9" ht="39.75" customHeight="1" hidden="1">
      <c r="A183" s="99" t="s">
        <v>137</v>
      </c>
      <c r="B183" s="115" t="s">
        <v>12</v>
      </c>
      <c r="C183" s="115" t="s">
        <v>56</v>
      </c>
      <c r="D183" s="115" t="s">
        <v>115</v>
      </c>
      <c r="E183" s="79" t="s">
        <v>117</v>
      </c>
      <c r="F183" s="86" t="s">
        <v>136</v>
      </c>
      <c r="G183" s="86"/>
      <c r="H183" s="157">
        <f t="shared" si="5"/>
        <v>0</v>
      </c>
      <c r="I183" s="157">
        <f t="shared" si="5"/>
        <v>0</v>
      </c>
    </row>
    <row r="184" spans="1:9" ht="13.5" customHeight="1" hidden="1">
      <c r="A184" s="111" t="s">
        <v>15</v>
      </c>
      <c r="B184" s="115" t="s">
        <v>12</v>
      </c>
      <c r="C184" s="115" t="s">
        <v>56</v>
      </c>
      <c r="D184" s="115" t="s">
        <v>115</v>
      </c>
      <c r="E184" s="79" t="s">
        <v>117</v>
      </c>
      <c r="F184" s="86" t="s">
        <v>136</v>
      </c>
      <c r="G184" s="86" t="s">
        <v>16</v>
      </c>
      <c r="H184" s="157">
        <f t="shared" si="5"/>
        <v>0</v>
      </c>
      <c r="I184" s="157">
        <f t="shared" si="5"/>
        <v>0</v>
      </c>
    </row>
    <row r="185" spans="1:9" ht="13.5" customHeight="1" hidden="1">
      <c r="A185" s="112" t="s">
        <v>23</v>
      </c>
      <c r="B185" s="115" t="s">
        <v>12</v>
      </c>
      <c r="C185" s="115" t="s">
        <v>56</v>
      </c>
      <c r="D185" s="115" t="s">
        <v>115</v>
      </c>
      <c r="E185" s="79" t="s">
        <v>117</v>
      </c>
      <c r="F185" s="86" t="s">
        <v>136</v>
      </c>
      <c r="G185" s="86" t="s">
        <v>24</v>
      </c>
      <c r="H185" s="157">
        <f t="shared" si="5"/>
        <v>0</v>
      </c>
      <c r="I185" s="157">
        <f t="shared" si="5"/>
        <v>0</v>
      </c>
    </row>
    <row r="186" spans="1:9" s="58" customFormat="1" ht="33.75" hidden="1">
      <c r="A186" s="99" t="s">
        <v>137</v>
      </c>
      <c r="B186" s="115" t="s">
        <v>12</v>
      </c>
      <c r="C186" s="115" t="s">
        <v>56</v>
      </c>
      <c r="D186" s="115" t="s">
        <v>115</v>
      </c>
      <c r="E186" s="79" t="s">
        <v>117</v>
      </c>
      <c r="F186" s="86" t="s">
        <v>136</v>
      </c>
      <c r="G186" s="86" t="s">
        <v>35</v>
      </c>
      <c r="H186" s="157">
        <v>0</v>
      </c>
      <c r="I186" s="157">
        <v>0</v>
      </c>
    </row>
    <row r="187" spans="1:9" s="58" customFormat="1" ht="23.25" customHeight="1">
      <c r="A187" s="106" t="s">
        <v>101</v>
      </c>
      <c r="B187" s="114" t="s">
        <v>12</v>
      </c>
      <c r="C187" s="114" t="s">
        <v>22</v>
      </c>
      <c r="D187" s="115"/>
      <c r="E187" s="182"/>
      <c r="F187" s="188"/>
      <c r="G187" s="86"/>
      <c r="H187" s="159">
        <f>H196+H209+H188</f>
        <v>1388.9</v>
      </c>
      <c r="I187" s="159">
        <f>I196+I209+I188</f>
        <v>1478.5</v>
      </c>
    </row>
    <row r="188" spans="1:9" s="90" customFormat="1" ht="12.75" hidden="1">
      <c r="A188" s="99" t="s">
        <v>212</v>
      </c>
      <c r="B188" s="114" t="s">
        <v>12</v>
      </c>
      <c r="C188" s="114" t="s">
        <v>22</v>
      </c>
      <c r="D188" s="114" t="s">
        <v>10</v>
      </c>
      <c r="E188" s="219"/>
      <c r="F188" s="220"/>
      <c r="G188" s="96"/>
      <c r="H188" s="135">
        <f>H189</f>
        <v>0</v>
      </c>
      <c r="I188" s="135">
        <f>I189</f>
        <v>0</v>
      </c>
    </row>
    <row r="189" spans="1:9" s="90" customFormat="1" ht="45" hidden="1">
      <c r="A189" s="99" t="s">
        <v>213</v>
      </c>
      <c r="B189" s="115" t="s">
        <v>12</v>
      </c>
      <c r="C189" s="115" t="s">
        <v>22</v>
      </c>
      <c r="D189" s="115" t="s">
        <v>10</v>
      </c>
      <c r="E189" s="221" t="s">
        <v>214</v>
      </c>
      <c r="F189" s="222"/>
      <c r="G189" s="86"/>
      <c r="H189" s="146">
        <f>SUM(H190,H193)</f>
        <v>0</v>
      </c>
      <c r="I189" s="146">
        <f>SUM(I190,I193)</f>
        <v>0</v>
      </c>
    </row>
    <row r="190" spans="1:9" s="90" customFormat="1" ht="22.5" hidden="1">
      <c r="A190" s="81" t="s">
        <v>174</v>
      </c>
      <c r="B190" s="115" t="s">
        <v>12</v>
      </c>
      <c r="C190" s="115" t="s">
        <v>22</v>
      </c>
      <c r="D190" s="115" t="s">
        <v>10</v>
      </c>
      <c r="E190" s="221" t="s">
        <v>214</v>
      </c>
      <c r="F190" s="222"/>
      <c r="G190" s="79" t="s">
        <v>167</v>
      </c>
      <c r="H190" s="146">
        <f>SUM(H191:H192)</f>
        <v>0</v>
      </c>
      <c r="I190" s="146">
        <f>SUM(I191:I192)</f>
        <v>0</v>
      </c>
    </row>
    <row r="191" spans="1:9" s="90" customFormat="1" ht="22.5" hidden="1">
      <c r="A191" s="81" t="s">
        <v>175</v>
      </c>
      <c r="B191" s="115" t="s">
        <v>12</v>
      </c>
      <c r="C191" s="115" t="s">
        <v>22</v>
      </c>
      <c r="D191" s="115" t="s">
        <v>10</v>
      </c>
      <c r="E191" s="221" t="s">
        <v>214</v>
      </c>
      <c r="F191" s="222"/>
      <c r="G191" s="79" t="s">
        <v>132</v>
      </c>
      <c r="H191" s="146">
        <v>0</v>
      </c>
      <c r="I191" s="146">
        <v>0</v>
      </c>
    </row>
    <row r="192" spans="1:9" s="90" customFormat="1" ht="12.75" hidden="1">
      <c r="A192" s="81" t="s">
        <v>21</v>
      </c>
      <c r="B192" s="115" t="s">
        <v>12</v>
      </c>
      <c r="C192" s="115" t="s">
        <v>22</v>
      </c>
      <c r="D192" s="115" t="s">
        <v>10</v>
      </c>
      <c r="E192" s="221" t="s">
        <v>214</v>
      </c>
      <c r="F192" s="222"/>
      <c r="G192" s="79" t="s">
        <v>166</v>
      </c>
      <c r="H192" s="146">
        <v>0</v>
      </c>
      <c r="I192" s="146">
        <v>0</v>
      </c>
    </row>
    <row r="193" spans="1:9" s="58" customFormat="1" ht="22.5" hidden="1">
      <c r="A193" s="103" t="s">
        <v>176</v>
      </c>
      <c r="B193" s="115" t="s">
        <v>12</v>
      </c>
      <c r="C193" s="115" t="s">
        <v>22</v>
      </c>
      <c r="D193" s="115" t="s">
        <v>10</v>
      </c>
      <c r="E193" s="223" t="s">
        <v>214</v>
      </c>
      <c r="F193" s="224"/>
      <c r="G193" s="86" t="s">
        <v>16</v>
      </c>
      <c r="H193" s="146">
        <f>H194</f>
        <v>0</v>
      </c>
      <c r="I193" s="146">
        <f>I194</f>
        <v>0</v>
      </c>
    </row>
    <row r="194" spans="1:9" s="58" customFormat="1" ht="33.75" hidden="1">
      <c r="A194" s="81" t="s">
        <v>183</v>
      </c>
      <c r="B194" s="115" t="s">
        <v>12</v>
      </c>
      <c r="C194" s="115" t="s">
        <v>22</v>
      </c>
      <c r="D194" s="115" t="s">
        <v>10</v>
      </c>
      <c r="E194" s="223" t="s">
        <v>214</v>
      </c>
      <c r="F194" s="224"/>
      <c r="G194" s="86" t="s">
        <v>178</v>
      </c>
      <c r="H194" s="146">
        <f>H195</f>
        <v>0</v>
      </c>
      <c r="I194" s="146">
        <f>I195</f>
        <v>0</v>
      </c>
    </row>
    <row r="195" spans="1:9" s="58" customFormat="1" ht="33.75" hidden="1">
      <c r="A195" s="81" t="s">
        <v>179</v>
      </c>
      <c r="B195" s="115" t="s">
        <v>12</v>
      </c>
      <c r="C195" s="115" t="s">
        <v>22</v>
      </c>
      <c r="D195" s="115" t="s">
        <v>10</v>
      </c>
      <c r="E195" s="223" t="s">
        <v>214</v>
      </c>
      <c r="F195" s="224"/>
      <c r="G195" s="86" t="s">
        <v>136</v>
      </c>
      <c r="H195" s="146">
        <v>0</v>
      </c>
      <c r="I195" s="146">
        <v>0</v>
      </c>
    </row>
    <row r="196" spans="1:9" s="50" customFormat="1" ht="18.75" customHeight="1">
      <c r="A196" s="116" t="s">
        <v>99</v>
      </c>
      <c r="B196" s="114" t="s">
        <v>12</v>
      </c>
      <c r="C196" s="114" t="s">
        <v>22</v>
      </c>
      <c r="D196" s="114" t="s">
        <v>96</v>
      </c>
      <c r="E196" s="203" t="s">
        <v>169</v>
      </c>
      <c r="F196" s="198"/>
      <c r="G196" s="117" t="s">
        <v>139</v>
      </c>
      <c r="H196" s="165">
        <f>H197+H203</f>
        <v>1388.9</v>
      </c>
      <c r="I196" s="165">
        <f>I197+I203</f>
        <v>1478.5</v>
      </c>
    </row>
    <row r="197" spans="1:9" s="67" customFormat="1" ht="60" customHeight="1" hidden="1">
      <c r="A197" s="118" t="s">
        <v>95</v>
      </c>
      <c r="B197" s="93" t="s">
        <v>12</v>
      </c>
      <c r="C197" s="119" t="s">
        <v>22</v>
      </c>
      <c r="D197" s="119" t="s">
        <v>96</v>
      </c>
      <c r="E197" s="119" t="s">
        <v>97</v>
      </c>
      <c r="F197" s="119"/>
      <c r="G197" s="119"/>
      <c r="H197" s="160">
        <f>H198</f>
        <v>0</v>
      </c>
      <c r="I197" s="160">
        <f>I198</f>
        <v>0</v>
      </c>
    </row>
    <row r="198" spans="1:9" ht="16.5" customHeight="1" hidden="1">
      <c r="A198" s="113" t="s">
        <v>98</v>
      </c>
      <c r="B198" s="79" t="s">
        <v>12</v>
      </c>
      <c r="C198" s="86" t="s">
        <v>22</v>
      </c>
      <c r="D198" s="86" t="s">
        <v>96</v>
      </c>
      <c r="E198" s="86" t="s">
        <v>97</v>
      </c>
      <c r="F198" s="86" t="s">
        <v>94</v>
      </c>
      <c r="G198" s="86"/>
      <c r="H198" s="157">
        <f>SUM(H199)</f>
        <v>0</v>
      </c>
      <c r="I198" s="157">
        <f>SUM(I199)</f>
        <v>0</v>
      </c>
    </row>
    <row r="199" spans="1:9" ht="18" customHeight="1" hidden="1">
      <c r="A199" s="113" t="s">
        <v>15</v>
      </c>
      <c r="B199" s="79" t="s">
        <v>12</v>
      </c>
      <c r="C199" s="86" t="s">
        <v>22</v>
      </c>
      <c r="D199" s="86" t="s">
        <v>96</v>
      </c>
      <c r="E199" s="86" t="s">
        <v>97</v>
      </c>
      <c r="F199" s="86" t="s">
        <v>94</v>
      </c>
      <c r="G199" s="86">
        <v>200</v>
      </c>
      <c r="H199" s="157">
        <f>H200</f>
        <v>0</v>
      </c>
      <c r="I199" s="157">
        <f>I200</f>
        <v>0</v>
      </c>
    </row>
    <row r="200" spans="1:9" ht="27.75" customHeight="1" hidden="1">
      <c r="A200" s="113" t="s">
        <v>60</v>
      </c>
      <c r="B200" s="79" t="s">
        <v>12</v>
      </c>
      <c r="C200" s="86" t="s">
        <v>22</v>
      </c>
      <c r="D200" s="86" t="s">
        <v>96</v>
      </c>
      <c r="E200" s="86" t="s">
        <v>97</v>
      </c>
      <c r="F200" s="86" t="s">
        <v>94</v>
      </c>
      <c r="G200" s="86">
        <v>220</v>
      </c>
      <c r="H200" s="157">
        <f>H201</f>
        <v>0</v>
      </c>
      <c r="I200" s="157">
        <f>I201</f>
        <v>0</v>
      </c>
    </row>
    <row r="201" spans="1:9" ht="21.75" customHeight="1" hidden="1">
      <c r="A201" s="113" t="s">
        <v>32</v>
      </c>
      <c r="B201" s="79" t="s">
        <v>12</v>
      </c>
      <c r="C201" s="86" t="s">
        <v>22</v>
      </c>
      <c r="D201" s="86" t="s">
        <v>96</v>
      </c>
      <c r="E201" s="86" t="s">
        <v>97</v>
      </c>
      <c r="F201" s="86" t="s">
        <v>94</v>
      </c>
      <c r="G201" s="86">
        <v>225</v>
      </c>
      <c r="H201" s="157">
        <v>0</v>
      </c>
      <c r="I201" s="157">
        <v>0</v>
      </c>
    </row>
    <row r="202" spans="1:9" ht="30.75" customHeight="1">
      <c r="A202" s="125" t="s">
        <v>190</v>
      </c>
      <c r="B202" s="6">
        <v>716</v>
      </c>
      <c r="C202" s="115" t="s">
        <v>22</v>
      </c>
      <c r="D202" s="115" t="s">
        <v>96</v>
      </c>
      <c r="E202" s="182" t="s">
        <v>191</v>
      </c>
      <c r="F202" s="188"/>
      <c r="G202" s="6" t="s">
        <v>139</v>
      </c>
      <c r="H202" s="157">
        <f aca="true" t="shared" si="6" ref="H202:I204">H203</f>
        <v>1388.9</v>
      </c>
      <c r="I202" s="157">
        <f t="shared" si="6"/>
        <v>1478.5</v>
      </c>
    </row>
    <row r="203" spans="1:9" s="67" customFormat="1" ht="92.25" customHeight="1">
      <c r="A203" s="106" t="s">
        <v>157</v>
      </c>
      <c r="B203" s="93" t="s">
        <v>12</v>
      </c>
      <c r="C203" s="119" t="s">
        <v>22</v>
      </c>
      <c r="D203" s="119" t="s">
        <v>96</v>
      </c>
      <c r="E203" s="182" t="s">
        <v>191</v>
      </c>
      <c r="F203" s="188"/>
      <c r="G203" s="119"/>
      <c r="H203" s="160">
        <f t="shared" si="6"/>
        <v>1388.9</v>
      </c>
      <c r="I203" s="160">
        <f t="shared" si="6"/>
        <v>1478.5</v>
      </c>
    </row>
    <row r="204" spans="1:9" s="67" customFormat="1" ht="132.75" customHeight="1">
      <c r="A204" s="120" t="s">
        <v>128</v>
      </c>
      <c r="B204" s="83" t="s">
        <v>12</v>
      </c>
      <c r="C204" s="84" t="s">
        <v>22</v>
      </c>
      <c r="D204" s="84" t="s">
        <v>96</v>
      </c>
      <c r="E204" s="182" t="s">
        <v>192</v>
      </c>
      <c r="F204" s="183"/>
      <c r="G204" s="119"/>
      <c r="H204" s="157">
        <f t="shared" si="6"/>
        <v>1388.9</v>
      </c>
      <c r="I204" s="157">
        <f t="shared" si="6"/>
        <v>1478.5</v>
      </c>
    </row>
    <row r="205" spans="1:9" ht="53.25" customHeight="1">
      <c r="A205" s="103" t="s">
        <v>176</v>
      </c>
      <c r="B205" s="79" t="s">
        <v>12</v>
      </c>
      <c r="C205" s="86" t="s">
        <v>22</v>
      </c>
      <c r="D205" s="86" t="s">
        <v>96</v>
      </c>
      <c r="E205" s="182" t="s">
        <v>192</v>
      </c>
      <c r="F205" s="183"/>
      <c r="G205" s="86"/>
      <c r="H205" s="157">
        <f>SUM(H206)</f>
        <v>1388.9</v>
      </c>
      <c r="I205" s="157">
        <f>SUM(I206)</f>
        <v>1478.5</v>
      </c>
    </row>
    <row r="206" spans="1:9" ht="32.25" customHeight="1">
      <c r="A206" s="81" t="s">
        <v>183</v>
      </c>
      <c r="B206" s="79" t="s">
        <v>12</v>
      </c>
      <c r="C206" s="86" t="s">
        <v>22</v>
      </c>
      <c r="D206" s="86" t="s">
        <v>96</v>
      </c>
      <c r="E206" s="182" t="s">
        <v>192</v>
      </c>
      <c r="F206" s="183"/>
      <c r="G206" s="95" t="s">
        <v>16</v>
      </c>
      <c r="H206" s="157">
        <f>H207</f>
        <v>1388.9</v>
      </c>
      <c r="I206" s="157">
        <f>I207</f>
        <v>1478.5</v>
      </c>
    </row>
    <row r="207" spans="1:9" ht="38.25" customHeight="1">
      <c r="A207" s="81" t="s">
        <v>179</v>
      </c>
      <c r="B207" s="79" t="s">
        <v>12</v>
      </c>
      <c r="C207" s="86" t="s">
        <v>22</v>
      </c>
      <c r="D207" s="86" t="s">
        <v>96</v>
      </c>
      <c r="E207" s="182" t="s">
        <v>192</v>
      </c>
      <c r="F207" s="183"/>
      <c r="G207" s="79" t="s">
        <v>178</v>
      </c>
      <c r="H207" s="157">
        <f>H208</f>
        <v>1388.9</v>
      </c>
      <c r="I207" s="157">
        <f>I208</f>
        <v>1478.5</v>
      </c>
    </row>
    <row r="208" spans="1:9" ht="35.25" customHeight="1">
      <c r="A208" s="81" t="s">
        <v>179</v>
      </c>
      <c r="B208" s="79" t="s">
        <v>12</v>
      </c>
      <c r="C208" s="86" t="s">
        <v>22</v>
      </c>
      <c r="D208" s="86" t="s">
        <v>96</v>
      </c>
      <c r="E208" s="182" t="s">
        <v>192</v>
      </c>
      <c r="F208" s="183"/>
      <c r="G208" s="79" t="s">
        <v>136</v>
      </c>
      <c r="H208" s="157">
        <v>1388.9</v>
      </c>
      <c r="I208" s="157">
        <v>1478.5</v>
      </c>
    </row>
    <row r="209" spans="1:9" s="58" customFormat="1" ht="37.5" customHeight="1" hidden="1">
      <c r="A209" s="112" t="s">
        <v>124</v>
      </c>
      <c r="B209" s="95" t="s">
        <v>12</v>
      </c>
      <c r="C209" s="96" t="s">
        <v>22</v>
      </c>
      <c r="D209" s="96" t="s">
        <v>52</v>
      </c>
      <c r="E209" s="203" t="s">
        <v>169</v>
      </c>
      <c r="F209" s="198"/>
      <c r="G209" s="117" t="s">
        <v>139</v>
      </c>
      <c r="H209" s="159">
        <f aca="true" t="shared" si="7" ref="H209:I215">H210</f>
        <v>0</v>
      </c>
      <c r="I209" s="159">
        <f t="shared" si="7"/>
        <v>0</v>
      </c>
    </row>
    <row r="210" spans="1:9" s="58" customFormat="1" ht="37.5" customHeight="1" hidden="1">
      <c r="A210" s="125" t="s">
        <v>168</v>
      </c>
      <c r="B210" s="6">
        <v>716</v>
      </c>
      <c r="C210" s="84" t="s">
        <v>22</v>
      </c>
      <c r="D210" s="84" t="s">
        <v>52</v>
      </c>
      <c r="E210" s="182" t="s">
        <v>173</v>
      </c>
      <c r="F210" s="188"/>
      <c r="G210" s="6" t="s">
        <v>139</v>
      </c>
      <c r="H210" s="157">
        <f t="shared" si="7"/>
        <v>0</v>
      </c>
      <c r="I210" s="157">
        <f t="shared" si="7"/>
        <v>0</v>
      </c>
    </row>
    <row r="211" spans="1:9" s="58" customFormat="1" ht="37.5" customHeight="1" hidden="1">
      <c r="A211" s="125" t="s">
        <v>172</v>
      </c>
      <c r="B211" s="6">
        <v>716</v>
      </c>
      <c r="C211" s="84" t="s">
        <v>22</v>
      </c>
      <c r="D211" s="84" t="s">
        <v>52</v>
      </c>
      <c r="E211" s="182" t="s">
        <v>173</v>
      </c>
      <c r="F211" s="188"/>
      <c r="G211" s="6" t="s">
        <v>139</v>
      </c>
      <c r="H211" s="157">
        <f t="shared" si="7"/>
        <v>0</v>
      </c>
      <c r="I211" s="157">
        <f t="shared" si="7"/>
        <v>0</v>
      </c>
    </row>
    <row r="212" spans="1:9" s="58" customFormat="1" ht="37.5" customHeight="1" hidden="1">
      <c r="A212" s="31" t="s">
        <v>106</v>
      </c>
      <c r="B212" s="6">
        <v>716</v>
      </c>
      <c r="C212" s="84" t="s">
        <v>22</v>
      </c>
      <c r="D212" s="84" t="s">
        <v>52</v>
      </c>
      <c r="E212" s="182" t="s">
        <v>163</v>
      </c>
      <c r="F212" s="188"/>
      <c r="G212" s="6" t="s">
        <v>139</v>
      </c>
      <c r="H212" s="157">
        <f t="shared" si="7"/>
        <v>0</v>
      </c>
      <c r="I212" s="157">
        <f t="shared" si="7"/>
        <v>0</v>
      </c>
    </row>
    <row r="213" spans="1:9" s="58" customFormat="1" ht="37.5" customHeight="1" hidden="1">
      <c r="A213" s="31" t="s">
        <v>121</v>
      </c>
      <c r="B213" s="6">
        <v>716</v>
      </c>
      <c r="C213" s="84" t="s">
        <v>22</v>
      </c>
      <c r="D213" s="84" t="s">
        <v>52</v>
      </c>
      <c r="E213" s="182" t="s">
        <v>193</v>
      </c>
      <c r="F213" s="188"/>
      <c r="G213" s="6" t="s">
        <v>139</v>
      </c>
      <c r="H213" s="157">
        <f t="shared" si="7"/>
        <v>0</v>
      </c>
      <c r="I213" s="157">
        <f t="shared" si="7"/>
        <v>0</v>
      </c>
    </row>
    <row r="214" spans="1:9" s="58" customFormat="1" ht="37.5" customHeight="1" hidden="1">
      <c r="A214" s="103" t="s">
        <v>176</v>
      </c>
      <c r="B214" s="102" t="s">
        <v>12</v>
      </c>
      <c r="C214" s="84" t="s">
        <v>22</v>
      </c>
      <c r="D214" s="84" t="s">
        <v>52</v>
      </c>
      <c r="E214" s="182" t="s">
        <v>193</v>
      </c>
      <c r="F214" s="188"/>
      <c r="G214" s="95" t="s">
        <v>16</v>
      </c>
      <c r="H214" s="159">
        <f t="shared" si="7"/>
        <v>0</v>
      </c>
      <c r="I214" s="159">
        <f t="shared" si="7"/>
        <v>0</v>
      </c>
    </row>
    <row r="215" spans="1:9" s="58" customFormat="1" ht="37.5" customHeight="1" hidden="1">
      <c r="A215" s="81" t="s">
        <v>183</v>
      </c>
      <c r="B215" s="79" t="s">
        <v>12</v>
      </c>
      <c r="C215" s="84" t="s">
        <v>22</v>
      </c>
      <c r="D215" s="84" t="s">
        <v>52</v>
      </c>
      <c r="E215" s="182" t="s">
        <v>193</v>
      </c>
      <c r="F215" s="188"/>
      <c r="G215" s="79" t="s">
        <v>178</v>
      </c>
      <c r="H215" s="157">
        <f t="shared" si="7"/>
        <v>0</v>
      </c>
      <c r="I215" s="157">
        <f t="shared" si="7"/>
        <v>0</v>
      </c>
    </row>
    <row r="216" spans="1:9" s="58" customFormat="1" ht="37.5" customHeight="1" hidden="1">
      <c r="A216" s="81" t="s">
        <v>179</v>
      </c>
      <c r="B216" s="79" t="s">
        <v>12</v>
      </c>
      <c r="C216" s="84" t="s">
        <v>22</v>
      </c>
      <c r="D216" s="84" t="s">
        <v>52</v>
      </c>
      <c r="E216" s="182" t="s">
        <v>193</v>
      </c>
      <c r="F216" s="188"/>
      <c r="G216" s="79" t="s">
        <v>136</v>
      </c>
      <c r="H216" s="157">
        <v>0</v>
      </c>
      <c r="I216" s="157">
        <v>0</v>
      </c>
    </row>
    <row r="217" spans="1:9" s="74" customFormat="1" ht="30" customHeight="1" hidden="1">
      <c r="A217" s="113" t="s">
        <v>121</v>
      </c>
      <c r="B217" s="83" t="s">
        <v>12</v>
      </c>
      <c r="C217" s="84" t="s">
        <v>22</v>
      </c>
      <c r="D217" s="84" t="s">
        <v>52</v>
      </c>
      <c r="E217" s="84" t="s">
        <v>120</v>
      </c>
      <c r="F217" s="86"/>
      <c r="G217" s="86"/>
      <c r="H217" s="157">
        <f>H218</f>
        <v>0</v>
      </c>
      <c r="I217" s="157">
        <f>I218</f>
        <v>0</v>
      </c>
    </row>
    <row r="218" spans="1:9" ht="24" customHeight="1" hidden="1">
      <c r="A218" s="99" t="s">
        <v>137</v>
      </c>
      <c r="B218" s="83" t="s">
        <v>12</v>
      </c>
      <c r="C218" s="84" t="s">
        <v>22</v>
      </c>
      <c r="D218" s="84" t="s">
        <v>52</v>
      </c>
      <c r="E218" s="84" t="s">
        <v>120</v>
      </c>
      <c r="F218" s="84" t="s">
        <v>136</v>
      </c>
      <c r="G218" s="96"/>
      <c r="H218" s="157">
        <f>SUM(H219)</f>
        <v>0</v>
      </c>
      <c r="I218" s="157">
        <f>SUM(I219)</f>
        <v>0</v>
      </c>
    </row>
    <row r="219" spans="1:9" ht="20.25" customHeight="1" hidden="1">
      <c r="A219" s="82" t="s">
        <v>23</v>
      </c>
      <c r="B219" s="83" t="s">
        <v>12</v>
      </c>
      <c r="C219" s="84" t="s">
        <v>22</v>
      </c>
      <c r="D219" s="84" t="s">
        <v>52</v>
      </c>
      <c r="E219" s="84" t="s">
        <v>120</v>
      </c>
      <c r="F219" s="84" t="s">
        <v>136</v>
      </c>
      <c r="G219" s="84" t="s">
        <v>24</v>
      </c>
      <c r="H219" s="157">
        <f>SUM(H220)</f>
        <v>0</v>
      </c>
      <c r="I219" s="157">
        <f>SUM(I220)</f>
        <v>0</v>
      </c>
    </row>
    <row r="220" spans="1:9" ht="26.25" customHeight="1" hidden="1">
      <c r="A220" s="82" t="s">
        <v>34</v>
      </c>
      <c r="B220" s="83" t="s">
        <v>12</v>
      </c>
      <c r="C220" s="84" t="s">
        <v>22</v>
      </c>
      <c r="D220" s="84" t="s">
        <v>52</v>
      </c>
      <c r="E220" s="84" t="s">
        <v>120</v>
      </c>
      <c r="F220" s="84" t="s">
        <v>136</v>
      </c>
      <c r="G220" s="84" t="s">
        <v>35</v>
      </c>
      <c r="H220" s="157"/>
      <c r="I220" s="157"/>
    </row>
    <row r="221" spans="1:9" ht="25.5">
      <c r="A221" s="116" t="s">
        <v>57</v>
      </c>
      <c r="B221" s="95" t="s">
        <v>12</v>
      </c>
      <c r="C221" s="96" t="s">
        <v>59</v>
      </c>
      <c r="D221" s="108"/>
      <c r="E221" s="182"/>
      <c r="F221" s="188"/>
      <c r="G221" s="123"/>
      <c r="H221" s="159">
        <f>H222+H230+H235</f>
        <v>19642.41693</v>
      </c>
      <c r="I221" s="159">
        <f>I222+I230+I235</f>
        <v>1952.07</v>
      </c>
    </row>
    <row r="222" spans="1:9" ht="24.75" customHeight="1">
      <c r="A222" s="116" t="s">
        <v>58</v>
      </c>
      <c r="B222" s="95" t="s">
        <v>12</v>
      </c>
      <c r="C222" s="96" t="s">
        <v>59</v>
      </c>
      <c r="D222" s="96" t="s">
        <v>10</v>
      </c>
      <c r="E222" s="203" t="s">
        <v>169</v>
      </c>
      <c r="F222" s="198"/>
      <c r="G222" s="96" t="s">
        <v>139</v>
      </c>
      <c r="H222" s="159">
        <f aca="true" t="shared" si="8" ref="H222:I228">H223</f>
        <v>58</v>
      </c>
      <c r="I222" s="159">
        <f t="shared" si="8"/>
        <v>58</v>
      </c>
    </row>
    <row r="223" spans="1:9" ht="42" customHeight="1">
      <c r="A223" s="125" t="s">
        <v>168</v>
      </c>
      <c r="B223" s="6">
        <v>716</v>
      </c>
      <c r="C223" s="96" t="s">
        <v>59</v>
      </c>
      <c r="D223" s="96" t="s">
        <v>10</v>
      </c>
      <c r="E223" s="182" t="s">
        <v>173</v>
      </c>
      <c r="F223" s="188"/>
      <c r="G223" s="6" t="s">
        <v>139</v>
      </c>
      <c r="H223" s="157">
        <f t="shared" si="8"/>
        <v>58</v>
      </c>
      <c r="I223" s="157">
        <f t="shared" si="8"/>
        <v>58</v>
      </c>
    </row>
    <row r="224" spans="1:9" ht="40.5" customHeight="1">
      <c r="A224" s="125" t="s">
        <v>172</v>
      </c>
      <c r="B224" s="6">
        <v>716</v>
      </c>
      <c r="C224" s="96" t="s">
        <v>59</v>
      </c>
      <c r="D224" s="96" t="s">
        <v>10</v>
      </c>
      <c r="E224" s="182" t="s">
        <v>173</v>
      </c>
      <c r="F224" s="188"/>
      <c r="G224" s="6" t="s">
        <v>139</v>
      </c>
      <c r="H224" s="157">
        <f t="shared" si="8"/>
        <v>58</v>
      </c>
      <c r="I224" s="157">
        <f t="shared" si="8"/>
        <v>58</v>
      </c>
    </row>
    <row r="225" spans="1:9" ht="42" customHeight="1">
      <c r="A225" s="31" t="s">
        <v>106</v>
      </c>
      <c r="B225" s="6">
        <v>716</v>
      </c>
      <c r="C225" s="96" t="s">
        <v>59</v>
      </c>
      <c r="D225" s="96" t="s">
        <v>10</v>
      </c>
      <c r="E225" s="182" t="s">
        <v>163</v>
      </c>
      <c r="F225" s="188"/>
      <c r="G225" s="6" t="s">
        <v>139</v>
      </c>
      <c r="H225" s="157">
        <f t="shared" si="8"/>
        <v>58</v>
      </c>
      <c r="I225" s="157">
        <f t="shared" si="8"/>
        <v>58</v>
      </c>
    </row>
    <row r="226" spans="1:9" ht="32.25" customHeight="1">
      <c r="A226" s="8" t="s">
        <v>241</v>
      </c>
      <c r="B226" s="6">
        <v>716</v>
      </c>
      <c r="C226" s="96" t="s">
        <v>59</v>
      </c>
      <c r="D226" s="96" t="s">
        <v>10</v>
      </c>
      <c r="E226" s="182" t="s">
        <v>194</v>
      </c>
      <c r="F226" s="188"/>
      <c r="G226" s="6" t="s">
        <v>139</v>
      </c>
      <c r="H226" s="157">
        <f t="shared" si="8"/>
        <v>58</v>
      </c>
      <c r="I226" s="157">
        <f t="shared" si="8"/>
        <v>58</v>
      </c>
    </row>
    <row r="227" spans="1:9" ht="35.25" customHeight="1">
      <c r="A227" s="103" t="s">
        <v>176</v>
      </c>
      <c r="B227" s="102" t="s">
        <v>12</v>
      </c>
      <c r="C227" s="96" t="s">
        <v>59</v>
      </c>
      <c r="D227" s="96" t="s">
        <v>10</v>
      </c>
      <c r="E227" s="182" t="s">
        <v>194</v>
      </c>
      <c r="F227" s="188"/>
      <c r="G227" s="95" t="s">
        <v>16</v>
      </c>
      <c r="H227" s="159">
        <f t="shared" si="8"/>
        <v>58</v>
      </c>
      <c r="I227" s="159">
        <f t="shared" si="8"/>
        <v>58</v>
      </c>
    </row>
    <row r="228" spans="1:9" ht="36.75" customHeight="1">
      <c r="A228" s="81" t="s">
        <v>183</v>
      </c>
      <c r="B228" s="79" t="s">
        <v>12</v>
      </c>
      <c r="C228" s="96" t="s">
        <v>59</v>
      </c>
      <c r="D228" s="96" t="s">
        <v>10</v>
      </c>
      <c r="E228" s="182" t="s">
        <v>194</v>
      </c>
      <c r="F228" s="188"/>
      <c r="G228" s="79" t="s">
        <v>178</v>
      </c>
      <c r="H228" s="157">
        <f t="shared" si="8"/>
        <v>58</v>
      </c>
      <c r="I228" s="157">
        <f t="shared" si="8"/>
        <v>58</v>
      </c>
    </row>
    <row r="229" spans="1:9" ht="39" customHeight="1">
      <c r="A229" s="81" t="s">
        <v>179</v>
      </c>
      <c r="B229" s="79" t="s">
        <v>12</v>
      </c>
      <c r="C229" s="96" t="s">
        <v>59</v>
      </c>
      <c r="D229" s="96" t="s">
        <v>10</v>
      </c>
      <c r="E229" s="182" t="s">
        <v>194</v>
      </c>
      <c r="F229" s="188"/>
      <c r="G229" s="79" t="s">
        <v>136</v>
      </c>
      <c r="H229" s="157">
        <v>58</v>
      </c>
      <c r="I229" s="157">
        <v>58</v>
      </c>
    </row>
    <row r="230" spans="1:9" s="58" customFormat="1" ht="104.25" customHeight="1">
      <c r="A230" s="155" t="s">
        <v>239</v>
      </c>
      <c r="B230" s="18">
        <v>716</v>
      </c>
      <c r="C230" s="96" t="s">
        <v>59</v>
      </c>
      <c r="D230" s="96" t="s">
        <v>11</v>
      </c>
      <c r="E230" s="203" t="s">
        <v>236</v>
      </c>
      <c r="F230" s="218"/>
      <c r="G230" s="95"/>
      <c r="H230" s="159">
        <f aca="true" t="shared" si="9" ref="H230:I233">H231</f>
        <v>17678.41593</v>
      </c>
      <c r="I230" s="159">
        <f t="shared" si="9"/>
        <v>0</v>
      </c>
    </row>
    <row r="231" spans="1:9" s="58" customFormat="1" ht="63" customHeight="1">
      <c r="A231" s="103" t="s">
        <v>239</v>
      </c>
      <c r="B231" s="102" t="s">
        <v>12</v>
      </c>
      <c r="C231" s="96" t="s">
        <v>59</v>
      </c>
      <c r="D231" s="96" t="s">
        <v>11</v>
      </c>
      <c r="E231" s="182" t="s">
        <v>237</v>
      </c>
      <c r="F231" s="183"/>
      <c r="G231" s="95"/>
      <c r="H231" s="159">
        <f t="shared" si="9"/>
        <v>17678.41593</v>
      </c>
      <c r="I231" s="159">
        <f t="shared" si="9"/>
        <v>0</v>
      </c>
    </row>
    <row r="232" spans="1:9" ht="27" customHeight="1">
      <c r="A232" s="103" t="s">
        <v>176</v>
      </c>
      <c r="B232" s="102" t="s">
        <v>12</v>
      </c>
      <c r="C232" s="96" t="s">
        <v>59</v>
      </c>
      <c r="D232" s="96" t="s">
        <v>11</v>
      </c>
      <c r="E232" s="182" t="s">
        <v>237</v>
      </c>
      <c r="F232" s="183"/>
      <c r="G232" s="79" t="s">
        <v>16</v>
      </c>
      <c r="H232" s="157">
        <f t="shared" si="9"/>
        <v>17678.41593</v>
      </c>
      <c r="I232" s="157">
        <f t="shared" si="9"/>
        <v>0</v>
      </c>
    </row>
    <row r="233" spans="1:9" ht="39" customHeight="1">
      <c r="A233" s="81" t="s">
        <v>183</v>
      </c>
      <c r="B233" s="79" t="s">
        <v>12</v>
      </c>
      <c r="C233" s="96" t="s">
        <v>59</v>
      </c>
      <c r="D233" s="96" t="s">
        <v>11</v>
      </c>
      <c r="E233" s="182" t="s">
        <v>237</v>
      </c>
      <c r="F233" s="183"/>
      <c r="G233" s="79" t="s">
        <v>178</v>
      </c>
      <c r="H233" s="157">
        <f t="shared" si="9"/>
        <v>17678.41593</v>
      </c>
      <c r="I233" s="157">
        <f t="shared" si="9"/>
        <v>0</v>
      </c>
    </row>
    <row r="234" spans="1:9" ht="33.75">
      <c r="A234" s="60" t="s">
        <v>246</v>
      </c>
      <c r="B234" s="79" t="s">
        <v>12</v>
      </c>
      <c r="C234" s="96" t="s">
        <v>59</v>
      </c>
      <c r="D234" s="96" t="s">
        <v>11</v>
      </c>
      <c r="E234" s="182" t="s">
        <v>237</v>
      </c>
      <c r="F234" s="183"/>
      <c r="G234" s="79" t="s">
        <v>245</v>
      </c>
      <c r="H234" s="157">
        <v>17678.41593</v>
      </c>
      <c r="I234" s="157">
        <v>0</v>
      </c>
    </row>
    <row r="235" spans="1:9" ht="24.75" customHeight="1">
      <c r="A235" s="116" t="s">
        <v>63</v>
      </c>
      <c r="B235" s="95" t="s">
        <v>12</v>
      </c>
      <c r="C235" s="96" t="s">
        <v>59</v>
      </c>
      <c r="D235" s="96" t="s">
        <v>56</v>
      </c>
      <c r="E235" s="203" t="s">
        <v>169</v>
      </c>
      <c r="F235" s="198"/>
      <c r="G235" s="96"/>
      <c r="H235" s="159">
        <f>H236+H244+H252</f>
        <v>1906.001</v>
      </c>
      <c r="I235" s="159">
        <f>I236+I244+I252</f>
        <v>1894.07</v>
      </c>
    </row>
    <row r="236" spans="1:9" ht="24.75" customHeight="1">
      <c r="A236" s="116" t="s">
        <v>64</v>
      </c>
      <c r="B236" s="95" t="s">
        <v>12</v>
      </c>
      <c r="C236" s="96" t="s">
        <v>59</v>
      </c>
      <c r="D236" s="96" t="s">
        <v>56</v>
      </c>
      <c r="E236" s="203" t="s">
        <v>169</v>
      </c>
      <c r="F236" s="198"/>
      <c r="G236" s="96" t="s">
        <v>139</v>
      </c>
      <c r="H236" s="159">
        <f aca="true" t="shared" si="10" ref="H236:I242">H237</f>
        <v>650</v>
      </c>
      <c r="I236" s="159">
        <f t="shared" si="10"/>
        <v>650</v>
      </c>
    </row>
    <row r="237" spans="1:9" ht="24.75" customHeight="1">
      <c r="A237" s="125" t="s">
        <v>168</v>
      </c>
      <c r="B237" s="6">
        <v>716</v>
      </c>
      <c r="C237" s="96" t="s">
        <v>59</v>
      </c>
      <c r="D237" s="96" t="s">
        <v>56</v>
      </c>
      <c r="E237" s="182" t="s">
        <v>173</v>
      </c>
      <c r="F237" s="188"/>
      <c r="G237" s="6" t="s">
        <v>139</v>
      </c>
      <c r="H237" s="157">
        <f t="shared" si="10"/>
        <v>650</v>
      </c>
      <c r="I237" s="157">
        <f t="shared" si="10"/>
        <v>650</v>
      </c>
    </row>
    <row r="238" spans="1:9" ht="24.75" customHeight="1">
      <c r="A238" s="125" t="s">
        <v>172</v>
      </c>
      <c r="B238" s="6">
        <v>716</v>
      </c>
      <c r="C238" s="96" t="s">
        <v>59</v>
      </c>
      <c r="D238" s="96" t="s">
        <v>56</v>
      </c>
      <c r="E238" s="182" t="s">
        <v>173</v>
      </c>
      <c r="F238" s="188"/>
      <c r="G238" s="6" t="s">
        <v>139</v>
      </c>
      <c r="H238" s="157">
        <f t="shared" si="10"/>
        <v>650</v>
      </c>
      <c r="I238" s="157">
        <f t="shared" si="10"/>
        <v>650</v>
      </c>
    </row>
    <row r="239" spans="1:9" ht="24.75" customHeight="1">
      <c r="A239" s="31" t="s">
        <v>106</v>
      </c>
      <c r="B239" s="6">
        <v>716</v>
      </c>
      <c r="C239" s="96" t="s">
        <v>59</v>
      </c>
      <c r="D239" s="96" t="s">
        <v>56</v>
      </c>
      <c r="E239" s="182" t="s">
        <v>163</v>
      </c>
      <c r="F239" s="188"/>
      <c r="G239" s="6" t="s">
        <v>139</v>
      </c>
      <c r="H239" s="157">
        <f t="shared" si="10"/>
        <v>650</v>
      </c>
      <c r="I239" s="157">
        <f t="shared" si="10"/>
        <v>650</v>
      </c>
    </row>
    <row r="240" spans="1:9" ht="24.75" customHeight="1">
      <c r="A240" s="8" t="s">
        <v>64</v>
      </c>
      <c r="B240" s="6">
        <v>716</v>
      </c>
      <c r="C240" s="96" t="s">
        <v>59</v>
      </c>
      <c r="D240" s="96" t="s">
        <v>56</v>
      </c>
      <c r="E240" s="182" t="s">
        <v>195</v>
      </c>
      <c r="F240" s="188"/>
      <c r="G240" s="6" t="s">
        <v>139</v>
      </c>
      <c r="H240" s="157">
        <f t="shared" si="10"/>
        <v>650</v>
      </c>
      <c r="I240" s="157">
        <f t="shared" si="10"/>
        <v>650</v>
      </c>
    </row>
    <row r="241" spans="1:9" ht="24.75" customHeight="1">
      <c r="A241" s="103" t="s">
        <v>176</v>
      </c>
      <c r="B241" s="102" t="s">
        <v>12</v>
      </c>
      <c r="C241" s="96" t="s">
        <v>59</v>
      </c>
      <c r="D241" s="96" t="s">
        <v>56</v>
      </c>
      <c r="E241" s="182" t="s">
        <v>195</v>
      </c>
      <c r="F241" s="188"/>
      <c r="G241" s="95" t="s">
        <v>16</v>
      </c>
      <c r="H241" s="159">
        <f t="shared" si="10"/>
        <v>650</v>
      </c>
      <c r="I241" s="159">
        <f t="shared" si="10"/>
        <v>650</v>
      </c>
    </row>
    <row r="242" spans="1:9" ht="33" customHeight="1">
      <c r="A242" s="81" t="s">
        <v>183</v>
      </c>
      <c r="B242" s="79" t="s">
        <v>12</v>
      </c>
      <c r="C242" s="96" t="s">
        <v>59</v>
      </c>
      <c r="D242" s="96" t="s">
        <v>56</v>
      </c>
      <c r="E242" s="182" t="s">
        <v>195</v>
      </c>
      <c r="F242" s="188"/>
      <c r="G242" s="79" t="s">
        <v>178</v>
      </c>
      <c r="H242" s="157">
        <f t="shared" si="10"/>
        <v>650</v>
      </c>
      <c r="I242" s="157">
        <f t="shared" si="10"/>
        <v>650</v>
      </c>
    </row>
    <row r="243" spans="1:9" ht="32.25" customHeight="1">
      <c r="A243" s="81" t="s">
        <v>179</v>
      </c>
      <c r="B243" s="79" t="s">
        <v>12</v>
      </c>
      <c r="C243" s="96" t="s">
        <v>59</v>
      </c>
      <c r="D243" s="96" t="s">
        <v>56</v>
      </c>
      <c r="E243" s="182" t="s">
        <v>195</v>
      </c>
      <c r="F243" s="188"/>
      <c r="G243" s="79" t="s">
        <v>136</v>
      </c>
      <c r="H243" s="157">
        <v>650</v>
      </c>
      <c r="I243" s="157">
        <v>650</v>
      </c>
    </row>
    <row r="244" spans="1:9" ht="42" customHeight="1">
      <c r="A244" s="116" t="s">
        <v>66</v>
      </c>
      <c r="B244" s="95" t="s">
        <v>12</v>
      </c>
      <c r="C244" s="96" t="s">
        <v>59</v>
      </c>
      <c r="D244" s="96" t="s">
        <v>56</v>
      </c>
      <c r="E244" s="203" t="s">
        <v>169</v>
      </c>
      <c r="F244" s="198"/>
      <c r="G244" s="96"/>
      <c r="H244" s="159">
        <f aca="true" t="shared" si="11" ref="H244:I250">H245</f>
        <v>743.301</v>
      </c>
      <c r="I244" s="159">
        <f t="shared" si="11"/>
        <v>731.37</v>
      </c>
    </row>
    <row r="245" spans="1:9" ht="35.25" customHeight="1">
      <c r="A245" s="125" t="s">
        <v>168</v>
      </c>
      <c r="B245" s="6">
        <v>716</v>
      </c>
      <c r="C245" s="96" t="s">
        <v>59</v>
      </c>
      <c r="D245" s="96" t="s">
        <v>56</v>
      </c>
      <c r="E245" s="182" t="s">
        <v>173</v>
      </c>
      <c r="F245" s="188"/>
      <c r="G245" s="6" t="s">
        <v>139</v>
      </c>
      <c r="H245" s="157">
        <f t="shared" si="11"/>
        <v>743.301</v>
      </c>
      <c r="I245" s="157">
        <f t="shared" si="11"/>
        <v>731.37</v>
      </c>
    </row>
    <row r="246" spans="1:9" ht="41.25" customHeight="1">
      <c r="A246" s="125" t="s">
        <v>172</v>
      </c>
      <c r="B246" s="6">
        <v>716</v>
      </c>
      <c r="C246" s="96" t="s">
        <v>59</v>
      </c>
      <c r="D246" s="96" t="s">
        <v>56</v>
      </c>
      <c r="E246" s="182" t="s">
        <v>173</v>
      </c>
      <c r="F246" s="188"/>
      <c r="G246" s="6" t="s">
        <v>139</v>
      </c>
      <c r="H246" s="157">
        <f t="shared" si="11"/>
        <v>743.301</v>
      </c>
      <c r="I246" s="157">
        <f t="shared" si="11"/>
        <v>731.37</v>
      </c>
    </row>
    <row r="247" spans="1:9" ht="24.75" customHeight="1">
      <c r="A247" s="31" t="s">
        <v>106</v>
      </c>
      <c r="B247" s="6">
        <v>716</v>
      </c>
      <c r="C247" s="96" t="s">
        <v>59</v>
      </c>
      <c r="D247" s="96" t="s">
        <v>56</v>
      </c>
      <c r="E247" s="182" t="s">
        <v>163</v>
      </c>
      <c r="F247" s="188"/>
      <c r="G247" s="6" t="s">
        <v>139</v>
      </c>
      <c r="H247" s="157">
        <f t="shared" si="11"/>
        <v>743.301</v>
      </c>
      <c r="I247" s="157">
        <f t="shared" si="11"/>
        <v>731.37</v>
      </c>
    </row>
    <row r="248" spans="1:9" ht="28.5" customHeight="1">
      <c r="A248" s="8" t="s">
        <v>66</v>
      </c>
      <c r="B248" s="6">
        <v>716</v>
      </c>
      <c r="C248" s="96" t="s">
        <v>59</v>
      </c>
      <c r="D248" s="96" t="s">
        <v>56</v>
      </c>
      <c r="E248" s="182" t="s">
        <v>196</v>
      </c>
      <c r="F248" s="188"/>
      <c r="G248" s="6" t="s">
        <v>139</v>
      </c>
      <c r="H248" s="157">
        <f>H249</f>
        <v>743.301</v>
      </c>
      <c r="I248" s="157">
        <f>I249</f>
        <v>731.37</v>
      </c>
    </row>
    <row r="249" spans="1:9" ht="24.75" customHeight="1">
      <c r="A249" s="103" t="s">
        <v>176</v>
      </c>
      <c r="B249" s="102" t="s">
        <v>12</v>
      </c>
      <c r="C249" s="96" t="s">
        <v>59</v>
      </c>
      <c r="D249" s="96" t="s">
        <v>56</v>
      </c>
      <c r="E249" s="182" t="s">
        <v>196</v>
      </c>
      <c r="F249" s="188"/>
      <c r="G249" s="95" t="s">
        <v>16</v>
      </c>
      <c r="H249" s="159">
        <f t="shared" si="11"/>
        <v>743.301</v>
      </c>
      <c r="I249" s="159">
        <f t="shared" si="11"/>
        <v>731.37</v>
      </c>
    </row>
    <row r="250" spans="1:9" ht="42.75" customHeight="1">
      <c r="A250" s="81" t="s">
        <v>183</v>
      </c>
      <c r="B250" s="79" t="s">
        <v>12</v>
      </c>
      <c r="C250" s="96" t="s">
        <v>59</v>
      </c>
      <c r="D250" s="96" t="s">
        <v>56</v>
      </c>
      <c r="E250" s="182" t="s">
        <v>196</v>
      </c>
      <c r="F250" s="188"/>
      <c r="G250" s="79" t="s">
        <v>178</v>
      </c>
      <c r="H250" s="157">
        <f t="shared" si="11"/>
        <v>743.301</v>
      </c>
      <c r="I250" s="157">
        <f t="shared" si="11"/>
        <v>731.37</v>
      </c>
    </row>
    <row r="251" spans="1:9" ht="39.75" customHeight="1">
      <c r="A251" s="81" t="s">
        <v>179</v>
      </c>
      <c r="B251" s="79" t="s">
        <v>12</v>
      </c>
      <c r="C251" s="96" t="s">
        <v>59</v>
      </c>
      <c r="D251" s="96" t="s">
        <v>56</v>
      </c>
      <c r="E251" s="182" t="s">
        <v>196</v>
      </c>
      <c r="F251" s="188"/>
      <c r="G251" s="79" t="s">
        <v>136</v>
      </c>
      <c r="H251" s="157">
        <v>743.301</v>
      </c>
      <c r="I251" s="157">
        <v>731.37</v>
      </c>
    </row>
    <row r="252" spans="1:10" s="90" customFormat="1" ht="27.75" customHeight="1">
      <c r="A252" s="155" t="s">
        <v>240</v>
      </c>
      <c r="B252" s="95" t="s">
        <v>12</v>
      </c>
      <c r="C252" s="95" t="s">
        <v>59</v>
      </c>
      <c r="D252" s="95" t="s">
        <v>56</v>
      </c>
      <c r="E252" s="184" t="s">
        <v>226</v>
      </c>
      <c r="F252" s="185"/>
      <c r="G252" s="95" t="s">
        <v>139</v>
      </c>
      <c r="H252" s="159">
        <f aca="true" t="shared" si="12" ref="H252:I254">H253</f>
        <v>512.7</v>
      </c>
      <c r="I252" s="159">
        <f t="shared" si="12"/>
        <v>512.7</v>
      </c>
      <c r="J252" s="175"/>
    </row>
    <row r="253" spans="1:10" s="80" customFormat="1" ht="23.25" customHeight="1">
      <c r="A253" s="103" t="s">
        <v>176</v>
      </c>
      <c r="B253" s="79" t="s">
        <v>12</v>
      </c>
      <c r="C253" s="79" t="s">
        <v>59</v>
      </c>
      <c r="D253" s="79" t="s">
        <v>56</v>
      </c>
      <c r="E253" s="186" t="s">
        <v>226</v>
      </c>
      <c r="F253" s="187"/>
      <c r="G253" s="95" t="s">
        <v>16</v>
      </c>
      <c r="H253" s="157">
        <f t="shared" si="12"/>
        <v>512.7</v>
      </c>
      <c r="I253" s="157">
        <f t="shared" si="12"/>
        <v>512.7</v>
      </c>
      <c r="J253" s="176"/>
    </row>
    <row r="254" spans="1:10" s="80" customFormat="1" ht="36" customHeight="1">
      <c r="A254" s="81" t="s">
        <v>183</v>
      </c>
      <c r="B254" s="79" t="s">
        <v>12</v>
      </c>
      <c r="C254" s="79" t="s">
        <v>59</v>
      </c>
      <c r="D254" s="79" t="s">
        <v>56</v>
      </c>
      <c r="E254" s="186" t="s">
        <v>226</v>
      </c>
      <c r="F254" s="187"/>
      <c r="G254" s="79" t="s">
        <v>178</v>
      </c>
      <c r="H254" s="157">
        <f t="shared" si="12"/>
        <v>512.7</v>
      </c>
      <c r="I254" s="157">
        <f t="shared" si="12"/>
        <v>512.7</v>
      </c>
      <c r="J254" s="176"/>
    </row>
    <row r="255" spans="1:10" s="80" customFormat="1" ht="36" customHeight="1">
      <c r="A255" s="81" t="s">
        <v>179</v>
      </c>
      <c r="B255" s="79" t="s">
        <v>12</v>
      </c>
      <c r="C255" s="79" t="s">
        <v>59</v>
      </c>
      <c r="D255" s="79" t="s">
        <v>56</v>
      </c>
      <c r="E255" s="186" t="s">
        <v>226</v>
      </c>
      <c r="F255" s="187"/>
      <c r="G255" s="79" t="s">
        <v>136</v>
      </c>
      <c r="H255" s="157">
        <v>512.7</v>
      </c>
      <c r="I255" s="157">
        <v>512.7</v>
      </c>
      <c r="J255" s="176"/>
    </row>
    <row r="256" spans="1:9" ht="35.25" customHeight="1">
      <c r="A256" s="101" t="s">
        <v>229</v>
      </c>
      <c r="B256" s="95" t="s">
        <v>12</v>
      </c>
      <c r="C256" s="95" t="s">
        <v>70</v>
      </c>
      <c r="D256" s="95"/>
      <c r="E256" s="182"/>
      <c r="F256" s="188"/>
      <c r="G256" s="95"/>
      <c r="H256" s="159">
        <f>H257</f>
        <v>7253</v>
      </c>
      <c r="I256" s="159">
        <f>I257</f>
        <v>7253</v>
      </c>
    </row>
    <row r="257" spans="1:9" ht="12.75">
      <c r="A257" s="101" t="s">
        <v>69</v>
      </c>
      <c r="B257" s="95" t="s">
        <v>12</v>
      </c>
      <c r="C257" s="95" t="s">
        <v>70</v>
      </c>
      <c r="D257" s="95" t="s">
        <v>10</v>
      </c>
      <c r="E257" s="203" t="s">
        <v>169</v>
      </c>
      <c r="F257" s="198"/>
      <c r="G257" s="95"/>
      <c r="H257" s="159">
        <f>H258</f>
        <v>7253</v>
      </c>
      <c r="I257" s="159">
        <f>I258</f>
        <v>7253</v>
      </c>
    </row>
    <row r="258" spans="1:9" ht="25.5">
      <c r="A258" s="125" t="s">
        <v>190</v>
      </c>
      <c r="B258" s="6">
        <v>716</v>
      </c>
      <c r="C258" s="79" t="s">
        <v>70</v>
      </c>
      <c r="D258" s="79" t="s">
        <v>10</v>
      </c>
      <c r="E258" s="189" t="s">
        <v>198</v>
      </c>
      <c r="F258" s="190"/>
      <c r="G258" s="6" t="s">
        <v>139</v>
      </c>
      <c r="H258" s="157">
        <f>H261</f>
        <v>7253</v>
      </c>
      <c r="I258" s="157">
        <f>I261</f>
        <v>7253</v>
      </c>
    </row>
    <row r="259" spans="1:9" ht="38.25" hidden="1">
      <c r="A259" s="125" t="s">
        <v>172</v>
      </c>
      <c r="B259" s="6">
        <v>716</v>
      </c>
      <c r="C259" s="79" t="s">
        <v>70</v>
      </c>
      <c r="D259" s="79" t="s">
        <v>10</v>
      </c>
      <c r="E259" s="189" t="s">
        <v>170</v>
      </c>
      <c r="F259" s="190"/>
      <c r="G259" s="6" t="s">
        <v>139</v>
      </c>
      <c r="H259" s="157">
        <v>0</v>
      </c>
      <c r="I259" s="157">
        <v>0</v>
      </c>
    </row>
    <row r="260" spans="1:9" ht="41.25" customHeight="1">
      <c r="A260" s="125" t="s">
        <v>197</v>
      </c>
      <c r="B260" s="6">
        <v>716</v>
      </c>
      <c r="C260" s="79" t="s">
        <v>70</v>
      </c>
      <c r="D260" s="79" t="s">
        <v>10</v>
      </c>
      <c r="E260" s="189" t="s">
        <v>198</v>
      </c>
      <c r="F260" s="190"/>
      <c r="G260" s="6" t="s">
        <v>139</v>
      </c>
      <c r="H260" s="157">
        <f>H261</f>
        <v>7253</v>
      </c>
      <c r="I260" s="157">
        <f>I261</f>
        <v>7253</v>
      </c>
    </row>
    <row r="261" spans="1:9" ht="38.25">
      <c r="A261" s="31" t="s">
        <v>123</v>
      </c>
      <c r="B261" s="5" t="s">
        <v>12</v>
      </c>
      <c r="C261" s="79" t="s">
        <v>70</v>
      </c>
      <c r="D261" s="79" t="s">
        <v>10</v>
      </c>
      <c r="E261" s="189" t="s">
        <v>199</v>
      </c>
      <c r="F261" s="190"/>
      <c r="G261" s="5"/>
      <c r="H261" s="157">
        <f>SUM(H262,H265,H268)</f>
        <v>7253</v>
      </c>
      <c r="I261" s="157">
        <f>SUM(I262,I265,I268)</f>
        <v>7253</v>
      </c>
    </row>
    <row r="262" spans="1:9" ht="22.5">
      <c r="A262" s="8" t="s">
        <v>174</v>
      </c>
      <c r="B262" s="5" t="s">
        <v>12</v>
      </c>
      <c r="C262" s="79" t="s">
        <v>70</v>
      </c>
      <c r="D262" s="79" t="s">
        <v>10</v>
      </c>
      <c r="E262" s="189" t="s">
        <v>199</v>
      </c>
      <c r="F262" s="190"/>
      <c r="G262" s="5" t="s">
        <v>200</v>
      </c>
      <c r="H262" s="157">
        <f>H264+H263</f>
        <v>6103</v>
      </c>
      <c r="I262" s="157">
        <f>I264+I263</f>
        <v>6103</v>
      </c>
    </row>
    <row r="263" spans="1:9" ht="22.5">
      <c r="A263" s="81" t="str">
        <f>'[1]пр 7'!A167</f>
        <v>Фонд оплаты труда казенных учреждений и взносы по обязательному социальному страхованию</v>
      </c>
      <c r="B263" s="79" t="s">
        <v>12</v>
      </c>
      <c r="C263" s="79" t="s">
        <v>70</v>
      </c>
      <c r="D263" s="79" t="s">
        <v>10</v>
      </c>
      <c r="E263" s="189" t="s">
        <v>199</v>
      </c>
      <c r="F263" s="190"/>
      <c r="G263" s="79" t="s">
        <v>144</v>
      </c>
      <c r="H263" s="157">
        <v>4687</v>
      </c>
      <c r="I263" s="157">
        <v>4687</v>
      </c>
    </row>
    <row r="264" spans="1:9" ht="39.75" customHeight="1">
      <c r="A264" s="81" t="str">
        <f>'[1]пр 7'!A168</f>
        <v>Взносы по обязательному социальному страхованию на выплаты по оплате труда работников и иные выплаты работникам учреждений</v>
      </c>
      <c r="B264" s="79" t="s">
        <v>12</v>
      </c>
      <c r="C264" s="79" t="s">
        <v>70</v>
      </c>
      <c r="D264" s="79" t="s">
        <v>10</v>
      </c>
      <c r="E264" s="189" t="s">
        <v>199</v>
      </c>
      <c r="F264" s="190"/>
      <c r="G264" s="79" t="s">
        <v>165</v>
      </c>
      <c r="H264" s="157">
        <v>1416</v>
      </c>
      <c r="I264" s="157">
        <v>1416</v>
      </c>
    </row>
    <row r="265" spans="1:9" ht="33.75" customHeight="1">
      <c r="A265" s="81" t="s">
        <v>176</v>
      </c>
      <c r="B265" s="102" t="s">
        <v>12</v>
      </c>
      <c r="C265" s="79" t="s">
        <v>70</v>
      </c>
      <c r="D265" s="79" t="s">
        <v>10</v>
      </c>
      <c r="E265" s="189" t="s">
        <v>199</v>
      </c>
      <c r="F265" s="190"/>
      <c r="G265" s="95" t="s">
        <v>16</v>
      </c>
      <c r="H265" s="159">
        <f>H267</f>
        <v>50</v>
      </c>
      <c r="I265" s="159">
        <f>I267</f>
        <v>50</v>
      </c>
    </row>
    <row r="266" spans="1:9" ht="41.25" customHeight="1">
      <c r="A266" s="81" t="s">
        <v>183</v>
      </c>
      <c r="B266" s="79" t="s">
        <v>12</v>
      </c>
      <c r="C266" s="79" t="s">
        <v>70</v>
      </c>
      <c r="D266" s="79" t="s">
        <v>10</v>
      </c>
      <c r="E266" s="189" t="s">
        <v>199</v>
      </c>
      <c r="F266" s="190"/>
      <c r="G266" s="79" t="s">
        <v>178</v>
      </c>
      <c r="H266" s="157">
        <f>H267</f>
        <v>50</v>
      </c>
      <c r="I266" s="157">
        <f>I267</f>
        <v>50</v>
      </c>
    </row>
    <row r="267" spans="1:9" ht="22.5">
      <c r="A267" s="136" t="s">
        <v>150</v>
      </c>
      <c r="B267" s="79" t="s">
        <v>12</v>
      </c>
      <c r="C267" s="79" t="s">
        <v>70</v>
      </c>
      <c r="D267" s="79" t="s">
        <v>10</v>
      </c>
      <c r="E267" s="189" t="s">
        <v>199</v>
      </c>
      <c r="F267" s="190"/>
      <c r="G267" s="79" t="s">
        <v>149</v>
      </c>
      <c r="H267" s="157">
        <v>50</v>
      </c>
      <c r="I267" s="157">
        <v>50</v>
      </c>
    </row>
    <row r="268" spans="1:9" ht="12.75" customHeight="1">
      <c r="A268" s="103" t="s">
        <v>176</v>
      </c>
      <c r="B268" s="102" t="s">
        <v>12</v>
      </c>
      <c r="C268" s="79" t="s">
        <v>70</v>
      </c>
      <c r="D268" s="79" t="s">
        <v>10</v>
      </c>
      <c r="E268" s="189" t="s">
        <v>199</v>
      </c>
      <c r="F268" s="190"/>
      <c r="G268" s="95" t="s">
        <v>16</v>
      </c>
      <c r="H268" s="159">
        <f>H270</f>
        <v>1100</v>
      </c>
      <c r="I268" s="159">
        <f>I270</f>
        <v>1100</v>
      </c>
    </row>
    <row r="269" spans="1:9" ht="36" customHeight="1">
      <c r="A269" s="81" t="s">
        <v>183</v>
      </c>
      <c r="B269" s="79" t="s">
        <v>12</v>
      </c>
      <c r="C269" s="79" t="s">
        <v>70</v>
      </c>
      <c r="D269" s="79" t="s">
        <v>10</v>
      </c>
      <c r="E269" s="189" t="s">
        <v>199</v>
      </c>
      <c r="F269" s="190"/>
      <c r="G269" s="79" t="s">
        <v>178</v>
      </c>
      <c r="H269" s="157">
        <f>H270</f>
        <v>1100</v>
      </c>
      <c r="I269" s="157">
        <f>I270</f>
        <v>1100</v>
      </c>
    </row>
    <row r="270" spans="1:9" ht="42.75" customHeight="1">
      <c r="A270" s="81" t="s">
        <v>179</v>
      </c>
      <c r="B270" s="79" t="s">
        <v>12</v>
      </c>
      <c r="C270" s="79" t="s">
        <v>70</v>
      </c>
      <c r="D270" s="79" t="s">
        <v>10</v>
      </c>
      <c r="E270" s="189" t="s">
        <v>199</v>
      </c>
      <c r="F270" s="190"/>
      <c r="G270" s="79" t="s">
        <v>136</v>
      </c>
      <c r="H270" s="157">
        <v>1100</v>
      </c>
      <c r="I270" s="157">
        <v>1100</v>
      </c>
    </row>
    <row r="271" spans="1:9" s="80" customFormat="1" ht="23.25" customHeight="1">
      <c r="A271" s="101" t="s">
        <v>204</v>
      </c>
      <c r="B271" s="95" t="s">
        <v>12</v>
      </c>
      <c r="C271" s="95" t="s">
        <v>115</v>
      </c>
      <c r="D271" s="95"/>
      <c r="E271" s="182"/>
      <c r="F271" s="188"/>
      <c r="G271" s="95"/>
      <c r="H271" s="159">
        <f aca="true" t="shared" si="13" ref="H271:I276">H272</f>
        <v>350</v>
      </c>
      <c r="I271" s="159">
        <f t="shared" si="13"/>
        <v>350</v>
      </c>
    </row>
    <row r="272" spans="1:9" s="80" customFormat="1" ht="21.75" customHeight="1">
      <c r="A272" s="101" t="s">
        <v>204</v>
      </c>
      <c r="B272" s="95" t="s">
        <v>12</v>
      </c>
      <c r="C272" s="95" t="s">
        <v>115</v>
      </c>
      <c r="D272" s="95" t="s">
        <v>10</v>
      </c>
      <c r="E272" s="203" t="s">
        <v>169</v>
      </c>
      <c r="F272" s="198"/>
      <c r="G272" s="95"/>
      <c r="H272" s="159">
        <f t="shared" si="13"/>
        <v>350</v>
      </c>
      <c r="I272" s="159">
        <f t="shared" si="13"/>
        <v>350</v>
      </c>
    </row>
    <row r="273" spans="1:9" s="80" customFormat="1" ht="42.75" customHeight="1">
      <c r="A273" s="125" t="s">
        <v>168</v>
      </c>
      <c r="B273" s="6">
        <v>716</v>
      </c>
      <c r="C273" s="96" t="s">
        <v>115</v>
      </c>
      <c r="D273" s="96" t="s">
        <v>10</v>
      </c>
      <c r="E273" s="182" t="s">
        <v>173</v>
      </c>
      <c r="F273" s="183"/>
      <c r="G273" s="6" t="s">
        <v>139</v>
      </c>
      <c r="H273" s="157">
        <f t="shared" si="13"/>
        <v>350</v>
      </c>
      <c r="I273" s="157">
        <f t="shared" si="13"/>
        <v>350</v>
      </c>
    </row>
    <row r="274" spans="1:9" s="80" customFormat="1" ht="48.75" customHeight="1">
      <c r="A274" s="125" t="s">
        <v>172</v>
      </c>
      <c r="B274" s="6">
        <v>716</v>
      </c>
      <c r="C274" s="96" t="s">
        <v>115</v>
      </c>
      <c r="D274" s="96" t="s">
        <v>10</v>
      </c>
      <c r="E274" s="182" t="s">
        <v>173</v>
      </c>
      <c r="F274" s="183"/>
      <c r="G274" s="6" t="s">
        <v>139</v>
      </c>
      <c r="H274" s="157">
        <f t="shared" si="13"/>
        <v>350</v>
      </c>
      <c r="I274" s="157">
        <f t="shared" si="13"/>
        <v>350</v>
      </c>
    </row>
    <row r="275" spans="1:9" s="80" customFormat="1" ht="40.5" customHeight="1">
      <c r="A275" s="31" t="s">
        <v>106</v>
      </c>
      <c r="B275" s="6">
        <v>716</v>
      </c>
      <c r="C275" s="96" t="s">
        <v>115</v>
      </c>
      <c r="D275" s="96" t="s">
        <v>10</v>
      </c>
      <c r="E275" s="182" t="s">
        <v>173</v>
      </c>
      <c r="F275" s="183"/>
      <c r="G275" s="6" t="s">
        <v>139</v>
      </c>
      <c r="H275" s="157">
        <f t="shared" si="13"/>
        <v>350</v>
      </c>
      <c r="I275" s="157">
        <f t="shared" si="13"/>
        <v>350</v>
      </c>
    </row>
    <row r="276" spans="1:9" s="80" customFormat="1" ht="30" customHeight="1">
      <c r="A276" s="31" t="s">
        <v>242</v>
      </c>
      <c r="B276" s="6">
        <v>716</v>
      </c>
      <c r="C276" s="96" t="s">
        <v>115</v>
      </c>
      <c r="D276" s="96" t="s">
        <v>10</v>
      </c>
      <c r="E276" s="182" t="s">
        <v>205</v>
      </c>
      <c r="F276" s="188"/>
      <c r="G276" s="6" t="s">
        <v>139</v>
      </c>
      <c r="H276" s="157">
        <f t="shared" si="13"/>
        <v>350</v>
      </c>
      <c r="I276" s="157">
        <f t="shared" si="13"/>
        <v>350</v>
      </c>
    </row>
    <row r="277" spans="1:9" s="80" customFormat="1" ht="44.25" customHeight="1">
      <c r="A277" s="103" t="s">
        <v>206</v>
      </c>
      <c r="B277" s="102" t="s">
        <v>12</v>
      </c>
      <c r="C277" s="96" t="s">
        <v>115</v>
      </c>
      <c r="D277" s="96" t="s">
        <v>10</v>
      </c>
      <c r="E277" s="182" t="s">
        <v>205</v>
      </c>
      <c r="F277" s="188"/>
      <c r="G277" s="95" t="s">
        <v>41</v>
      </c>
      <c r="H277" s="159">
        <f>H279</f>
        <v>350</v>
      </c>
      <c r="I277" s="159">
        <f>I279</f>
        <v>350</v>
      </c>
    </row>
    <row r="278" spans="1:9" s="80" customFormat="1" ht="40.5" customHeight="1">
      <c r="A278" s="31" t="s">
        <v>207</v>
      </c>
      <c r="B278" s="102" t="s">
        <v>12</v>
      </c>
      <c r="C278" s="96" t="s">
        <v>115</v>
      </c>
      <c r="D278" s="96" t="s">
        <v>10</v>
      </c>
      <c r="E278" s="182" t="s">
        <v>205</v>
      </c>
      <c r="F278" s="188"/>
      <c r="G278" s="95" t="s">
        <v>43</v>
      </c>
      <c r="H278" s="157">
        <f>H279</f>
        <v>350</v>
      </c>
      <c r="I278" s="157">
        <f>I279</f>
        <v>350</v>
      </c>
    </row>
    <row r="279" spans="1:9" s="80" customFormat="1" ht="30" customHeight="1">
      <c r="A279" s="31" t="s">
        <v>209</v>
      </c>
      <c r="B279" s="102" t="s">
        <v>12</v>
      </c>
      <c r="C279" s="96" t="s">
        <v>115</v>
      </c>
      <c r="D279" s="96" t="s">
        <v>10</v>
      </c>
      <c r="E279" s="182" t="s">
        <v>205</v>
      </c>
      <c r="F279" s="188"/>
      <c r="G279" s="95" t="s">
        <v>208</v>
      </c>
      <c r="H279" s="157">
        <v>350</v>
      </c>
      <c r="I279" s="157">
        <v>350</v>
      </c>
    </row>
    <row r="280" spans="1:9" s="172" customFormat="1" ht="30" customHeight="1">
      <c r="A280" s="166" t="s">
        <v>230</v>
      </c>
      <c r="B280" s="167" t="s">
        <v>12</v>
      </c>
      <c r="C280" s="71" t="s">
        <v>88</v>
      </c>
      <c r="D280" s="71" t="s">
        <v>10</v>
      </c>
      <c r="E280" s="168"/>
      <c r="F280" s="169"/>
      <c r="G280" s="170"/>
      <c r="H280" s="171">
        <f>H281</f>
        <v>16</v>
      </c>
      <c r="I280" s="171">
        <f>I281</f>
        <v>19</v>
      </c>
    </row>
    <row r="281" spans="1:9" s="69" customFormat="1" ht="30" customHeight="1">
      <c r="A281" s="173" t="s">
        <v>223</v>
      </c>
      <c r="B281" s="167" t="s">
        <v>12</v>
      </c>
      <c r="C281" s="71" t="s">
        <v>88</v>
      </c>
      <c r="D281" s="71" t="s">
        <v>10</v>
      </c>
      <c r="E281" s="225" t="s">
        <v>224</v>
      </c>
      <c r="F281" s="226"/>
      <c r="G281" s="170"/>
      <c r="H281" s="174">
        <f>H282</f>
        <v>16</v>
      </c>
      <c r="I281" s="174">
        <f>I282</f>
        <v>19</v>
      </c>
    </row>
    <row r="282" spans="1:9" s="69" customFormat="1" ht="30" customHeight="1">
      <c r="A282" s="173" t="s">
        <v>223</v>
      </c>
      <c r="B282" s="167" t="s">
        <v>12</v>
      </c>
      <c r="C282" s="71" t="s">
        <v>88</v>
      </c>
      <c r="D282" s="71" t="s">
        <v>10</v>
      </c>
      <c r="E282" s="225" t="s">
        <v>224</v>
      </c>
      <c r="F282" s="226"/>
      <c r="G282" s="170" t="s">
        <v>225</v>
      </c>
      <c r="H282" s="174">
        <v>16</v>
      </c>
      <c r="I282" s="174">
        <v>19</v>
      </c>
    </row>
    <row r="283" spans="1:9" s="80" customFormat="1" ht="114.75" customHeight="1" hidden="1">
      <c r="A283" s="121" t="s">
        <v>78</v>
      </c>
      <c r="B283" s="95" t="s">
        <v>12</v>
      </c>
      <c r="C283" s="96" t="s">
        <v>89</v>
      </c>
      <c r="D283" s="96"/>
      <c r="E283" s="203"/>
      <c r="F283" s="218"/>
      <c r="G283" s="96"/>
      <c r="H283" s="159">
        <f aca="true" t="shared" si="14" ref="H283:I287">H284</f>
        <v>0</v>
      </c>
      <c r="I283" s="159">
        <f t="shared" si="14"/>
        <v>0</v>
      </c>
    </row>
    <row r="284" spans="1:9" s="80" customFormat="1" ht="26.25" customHeight="1" hidden="1">
      <c r="A284" s="121" t="s">
        <v>201</v>
      </c>
      <c r="B284" s="95" t="s">
        <v>12</v>
      </c>
      <c r="C284" s="96" t="s">
        <v>89</v>
      </c>
      <c r="D284" s="96" t="s">
        <v>56</v>
      </c>
      <c r="E284" s="203" t="s">
        <v>169</v>
      </c>
      <c r="F284" s="218"/>
      <c r="G284" s="96" t="s">
        <v>139</v>
      </c>
      <c r="H284" s="157">
        <f t="shared" si="14"/>
        <v>0</v>
      </c>
      <c r="I284" s="157">
        <f t="shared" si="14"/>
        <v>0</v>
      </c>
    </row>
    <row r="285" spans="1:9" s="80" customFormat="1" ht="26.25" customHeight="1" hidden="1">
      <c r="A285" s="125" t="s">
        <v>168</v>
      </c>
      <c r="B285" s="95" t="s">
        <v>12</v>
      </c>
      <c r="C285" s="96" t="s">
        <v>89</v>
      </c>
      <c r="D285" s="96" t="s">
        <v>56</v>
      </c>
      <c r="E285" s="182" t="s">
        <v>170</v>
      </c>
      <c r="F285" s="183"/>
      <c r="G285" s="96"/>
      <c r="H285" s="157">
        <f t="shared" si="14"/>
        <v>0</v>
      </c>
      <c r="I285" s="157">
        <f t="shared" si="14"/>
        <v>0</v>
      </c>
    </row>
    <row r="286" spans="1:9" s="80" customFormat="1" ht="39" customHeight="1" hidden="1">
      <c r="A286" s="125" t="s">
        <v>172</v>
      </c>
      <c r="B286" s="95" t="s">
        <v>12</v>
      </c>
      <c r="C286" s="96" t="s">
        <v>89</v>
      </c>
      <c r="D286" s="96" t="s">
        <v>56</v>
      </c>
      <c r="E286" s="182" t="s">
        <v>170</v>
      </c>
      <c r="F286" s="188"/>
      <c r="G286" s="96"/>
      <c r="H286" s="157">
        <f t="shared" si="14"/>
        <v>0</v>
      </c>
      <c r="I286" s="157">
        <f t="shared" si="14"/>
        <v>0</v>
      </c>
    </row>
    <row r="287" spans="1:9" s="80" customFormat="1" ht="45.75" customHeight="1" hidden="1">
      <c r="A287" s="31" t="s">
        <v>106</v>
      </c>
      <c r="B287" s="79" t="s">
        <v>12</v>
      </c>
      <c r="C287" s="86" t="s">
        <v>89</v>
      </c>
      <c r="D287" s="86" t="s">
        <v>56</v>
      </c>
      <c r="E287" s="182" t="s">
        <v>163</v>
      </c>
      <c r="F287" s="188"/>
      <c r="G287" s="86"/>
      <c r="H287" s="157">
        <f t="shared" si="14"/>
        <v>0</v>
      </c>
      <c r="I287" s="157">
        <f t="shared" si="14"/>
        <v>0</v>
      </c>
    </row>
    <row r="288" spans="1:9" s="88" customFormat="1" ht="26.25" customHeight="1" hidden="1">
      <c r="A288" s="81" t="s">
        <v>202</v>
      </c>
      <c r="B288" s="79" t="s">
        <v>12</v>
      </c>
      <c r="C288" s="79" t="s">
        <v>89</v>
      </c>
      <c r="D288" s="79" t="s">
        <v>56</v>
      </c>
      <c r="E288" s="182" t="s">
        <v>203</v>
      </c>
      <c r="F288" s="188"/>
      <c r="G288" s="78">
        <v>500</v>
      </c>
      <c r="H288" s="157">
        <f>H289+H290+H291+H292+H293+H294</f>
        <v>0</v>
      </c>
      <c r="I288" s="157">
        <f>I289+I290+I291+I292+I293+I294</f>
        <v>0</v>
      </c>
    </row>
    <row r="289" spans="1:9" s="88" customFormat="1" ht="24.75" customHeight="1" hidden="1">
      <c r="A289" s="122" t="s">
        <v>80</v>
      </c>
      <c r="B289" s="79" t="s">
        <v>12</v>
      </c>
      <c r="C289" s="79" t="s">
        <v>89</v>
      </c>
      <c r="D289" s="79" t="s">
        <v>56</v>
      </c>
      <c r="E289" s="182" t="s">
        <v>203</v>
      </c>
      <c r="F289" s="188"/>
      <c r="G289" s="78">
        <v>540</v>
      </c>
      <c r="H289" s="157"/>
      <c r="I289" s="157"/>
    </row>
  </sheetData>
  <sheetProtection/>
  <mergeCells count="239">
    <mergeCell ref="E261:F261"/>
    <mergeCell ref="E124:F124"/>
    <mergeCell ref="E125:F125"/>
    <mergeCell ref="E127:F127"/>
    <mergeCell ref="E257:F257"/>
    <mergeCell ref="E260:F260"/>
    <mergeCell ref="E258:F258"/>
    <mergeCell ref="E259:F259"/>
    <mergeCell ref="E256:F256"/>
    <mergeCell ref="E129:F129"/>
    <mergeCell ref="E262:F262"/>
    <mergeCell ref="E266:F266"/>
    <mergeCell ref="E263:F263"/>
    <mergeCell ref="E1:I1"/>
    <mergeCell ref="E156:F156"/>
    <mergeCell ref="E157:F157"/>
    <mergeCell ref="I7:I8"/>
    <mergeCell ref="E153:F153"/>
    <mergeCell ref="E131:F131"/>
    <mergeCell ref="E154:F154"/>
    <mergeCell ref="E286:F286"/>
    <mergeCell ref="E271:F271"/>
    <mergeCell ref="E284:F284"/>
    <mergeCell ref="E128:F128"/>
    <mergeCell ref="E141:F141"/>
    <mergeCell ref="E267:F267"/>
    <mergeCell ref="E285:F285"/>
    <mergeCell ref="E281:F281"/>
    <mergeCell ref="E282:F282"/>
    <mergeCell ref="E283:F283"/>
    <mergeCell ref="E265:F265"/>
    <mergeCell ref="E277:F277"/>
    <mergeCell ref="E278:F278"/>
    <mergeCell ref="E279:F279"/>
    <mergeCell ref="E272:F272"/>
    <mergeCell ref="E268:F268"/>
    <mergeCell ref="E269:F269"/>
    <mergeCell ref="E270:F270"/>
    <mergeCell ref="E276:F276"/>
    <mergeCell ref="E151:F151"/>
    <mergeCell ref="E152:F152"/>
    <mergeCell ref="E158:F158"/>
    <mergeCell ref="E159:F159"/>
    <mergeCell ref="E160:F160"/>
    <mergeCell ref="E138:F138"/>
    <mergeCell ref="E139:F139"/>
    <mergeCell ref="E140:F140"/>
    <mergeCell ref="E161:F161"/>
    <mergeCell ref="E162:F162"/>
    <mergeCell ref="E155:F155"/>
    <mergeCell ref="E163:F163"/>
    <mergeCell ref="E164:F164"/>
    <mergeCell ref="E165:F165"/>
    <mergeCell ref="E166:F166"/>
    <mergeCell ref="E167:F167"/>
    <mergeCell ref="E196:F196"/>
    <mergeCell ref="E187:F187"/>
    <mergeCell ref="E194:F194"/>
    <mergeCell ref="E195:F195"/>
    <mergeCell ref="E202:F202"/>
    <mergeCell ref="E203:F203"/>
    <mergeCell ref="E188:F188"/>
    <mergeCell ref="E189:F189"/>
    <mergeCell ref="E190:F190"/>
    <mergeCell ref="E191:F191"/>
    <mergeCell ref="E192:F192"/>
    <mergeCell ref="E193:F19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142:F142"/>
    <mergeCell ref="E143:F143"/>
    <mergeCell ref="E132:F132"/>
    <mergeCell ref="E133:F133"/>
    <mergeCell ref="E150:F150"/>
    <mergeCell ref="E135:F135"/>
    <mergeCell ref="E134:F134"/>
    <mergeCell ref="E213:F213"/>
    <mergeCell ref="E214:F214"/>
    <mergeCell ref="E215:F215"/>
    <mergeCell ref="E216:F216"/>
    <mergeCell ref="E222:F222"/>
    <mergeCell ref="E221:F221"/>
    <mergeCell ref="E243:F243"/>
    <mergeCell ref="E236:F236"/>
    <mergeCell ref="E244:F244"/>
    <mergeCell ref="E245:F245"/>
    <mergeCell ref="E237:F237"/>
    <mergeCell ref="E238:F238"/>
    <mergeCell ref="E239:F239"/>
    <mergeCell ref="E240:F240"/>
    <mergeCell ref="E229:F229"/>
    <mergeCell ref="E235:F235"/>
    <mergeCell ref="E223:F223"/>
    <mergeCell ref="E224:F224"/>
    <mergeCell ref="E225:F225"/>
    <mergeCell ref="E226:F226"/>
    <mergeCell ref="E227:F227"/>
    <mergeCell ref="E228:F228"/>
    <mergeCell ref="E230:F230"/>
    <mergeCell ref="E232:F232"/>
    <mergeCell ref="E107:F107"/>
    <mergeCell ref="E110:F110"/>
    <mergeCell ref="E250:F250"/>
    <mergeCell ref="E251:F251"/>
    <mergeCell ref="E144:F144"/>
    <mergeCell ref="E145:F145"/>
    <mergeCell ref="E146:F146"/>
    <mergeCell ref="E147:F147"/>
    <mergeCell ref="E148:F148"/>
    <mergeCell ref="E149:F149"/>
    <mergeCell ref="E92:F92"/>
    <mergeCell ref="E93:F93"/>
    <mergeCell ref="E94:F94"/>
    <mergeCell ref="E136:F136"/>
    <mergeCell ref="E137:F137"/>
    <mergeCell ref="E95:F95"/>
    <mergeCell ref="E96:F96"/>
    <mergeCell ref="E123:F123"/>
    <mergeCell ref="E126:F126"/>
    <mergeCell ref="E122:F122"/>
    <mergeCell ref="E111:F111"/>
    <mergeCell ref="E73:F73"/>
    <mergeCell ref="E74:F74"/>
    <mergeCell ref="E75:F75"/>
    <mergeCell ref="E76:F76"/>
    <mergeCell ref="E77:F77"/>
    <mergeCell ref="E78:F78"/>
    <mergeCell ref="E79:F79"/>
    <mergeCell ref="E83:F83"/>
    <mergeCell ref="E84:F84"/>
    <mergeCell ref="E106:F106"/>
    <mergeCell ref="E70:F70"/>
    <mergeCell ref="E71:F71"/>
    <mergeCell ref="E72:F72"/>
    <mergeCell ref="E80:F80"/>
    <mergeCell ref="E81:F81"/>
    <mergeCell ref="E82:F82"/>
    <mergeCell ref="E85:F85"/>
    <mergeCell ref="E86:F86"/>
    <mergeCell ref="E87:F87"/>
    <mergeCell ref="E67:F67"/>
    <mergeCell ref="E68:F68"/>
    <mergeCell ref="E64:F64"/>
    <mergeCell ref="E69:F69"/>
    <mergeCell ref="E104:F104"/>
    <mergeCell ref="E105:F105"/>
    <mergeCell ref="E88:F88"/>
    <mergeCell ref="E89:F89"/>
    <mergeCell ref="E90:F90"/>
    <mergeCell ref="E91:F91"/>
    <mergeCell ref="E57:F57"/>
    <mergeCell ref="E103:F103"/>
    <mergeCell ref="E65:F65"/>
    <mergeCell ref="E66:F66"/>
    <mergeCell ref="E58:F58"/>
    <mergeCell ref="E59:F59"/>
    <mergeCell ref="E60:F60"/>
    <mergeCell ref="E61:F61"/>
    <mergeCell ref="E62:F62"/>
    <mergeCell ref="E63:F63"/>
    <mergeCell ref="H7:H8"/>
    <mergeCell ref="E52:F52"/>
    <mergeCell ref="E53:F53"/>
    <mergeCell ref="E49:F49"/>
    <mergeCell ref="E50:F50"/>
    <mergeCell ref="E51:F51"/>
    <mergeCell ref="E29:F29"/>
    <mergeCell ref="E30:F30"/>
    <mergeCell ref="E33:F33"/>
    <mergeCell ref="E34:F34"/>
    <mergeCell ref="A3:H3"/>
    <mergeCell ref="A4:E5"/>
    <mergeCell ref="A2:H2"/>
    <mergeCell ref="E19:F19"/>
    <mergeCell ref="E32:F32"/>
    <mergeCell ref="E8:F8"/>
    <mergeCell ref="E16:F16"/>
    <mergeCell ref="E15:F15"/>
    <mergeCell ref="E12:F12"/>
    <mergeCell ref="E11:F11"/>
    <mergeCell ref="E26:F26"/>
    <mergeCell ref="E112:F112"/>
    <mergeCell ref="E113:F113"/>
    <mergeCell ref="E108:F108"/>
    <mergeCell ref="E109:F109"/>
    <mergeCell ref="E31:F31"/>
    <mergeCell ref="E27:F27"/>
    <mergeCell ref="E28:F28"/>
    <mergeCell ref="E54:F54"/>
    <mergeCell ref="E55:F55"/>
    <mergeCell ref="E56:F56"/>
    <mergeCell ref="A7:A8"/>
    <mergeCell ref="B7:G7"/>
    <mergeCell ref="E13:F13"/>
    <mergeCell ref="E14:F14"/>
    <mergeCell ref="E20:F20"/>
    <mergeCell ref="E21:F21"/>
    <mergeCell ref="E10:F10"/>
    <mergeCell ref="E9:F9"/>
    <mergeCell ref="E18:F18"/>
    <mergeCell ref="E116:F116"/>
    <mergeCell ref="E114:F114"/>
    <mergeCell ref="E117:F117"/>
    <mergeCell ref="E118:F118"/>
    <mergeCell ref="E119:F119"/>
    <mergeCell ref="E115:F115"/>
    <mergeCell ref="E97:F97"/>
    <mergeCell ref="E98:F98"/>
    <mergeCell ref="E99:F99"/>
    <mergeCell ref="E100:F100"/>
    <mergeCell ref="E101:F101"/>
    <mergeCell ref="E102:F102"/>
    <mergeCell ref="E247:F247"/>
    <mergeCell ref="E254:F254"/>
    <mergeCell ref="E255:F255"/>
    <mergeCell ref="E287:F287"/>
    <mergeCell ref="E288:F288"/>
    <mergeCell ref="E289:F289"/>
    <mergeCell ref="E273:F273"/>
    <mergeCell ref="E274:F274"/>
    <mergeCell ref="E275:F275"/>
    <mergeCell ref="E264:F264"/>
    <mergeCell ref="E231:F231"/>
    <mergeCell ref="E233:F233"/>
    <mergeCell ref="E234:F234"/>
    <mergeCell ref="E252:F252"/>
    <mergeCell ref="E253:F253"/>
    <mergeCell ref="E248:F248"/>
    <mergeCell ref="E249:F249"/>
    <mergeCell ref="E241:F241"/>
    <mergeCell ref="E242:F242"/>
    <mergeCell ref="E246:F246"/>
  </mergeCells>
  <printOptions/>
  <pageMargins left="0.4330708661417323" right="0.4330708661417323" top="0.31496062992125984" bottom="0.1968503937007874" header="0.31496062992125984" footer="0.275590551181102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A1">
      <selection activeCell="A111" sqref="A111"/>
    </sheetView>
  </sheetViews>
  <sheetFormatPr defaultColWidth="9.00390625" defaultRowHeight="12.75"/>
  <cols>
    <col min="1" max="1" width="46.375" style="0" customWidth="1"/>
    <col min="2" max="2" width="7.375" style="0" customWidth="1"/>
    <col min="3" max="3" width="5.25390625" style="0" customWidth="1"/>
    <col min="4" max="4" width="14.75390625" style="0" customWidth="1"/>
    <col min="5" max="5" width="7.00390625" style="0" customWidth="1"/>
    <col min="6" max="6" width="12.375" style="0" customWidth="1"/>
    <col min="7" max="7" width="13.125" style="0" customWidth="1"/>
  </cols>
  <sheetData>
    <row r="1" spans="3:8" ht="89.25" customHeight="1">
      <c r="C1" s="178" t="s">
        <v>244</v>
      </c>
      <c r="D1" s="178"/>
      <c r="E1" s="178"/>
      <c r="F1" s="178"/>
      <c r="G1" s="178"/>
      <c r="H1" s="2"/>
    </row>
    <row r="2" spans="8:13" ht="13.5" customHeight="1">
      <c r="H2" s="98"/>
      <c r="I2" s="98"/>
      <c r="J2" s="98"/>
      <c r="K2" s="98"/>
      <c r="L2" s="98"/>
      <c r="M2" s="98"/>
    </row>
    <row r="3" spans="1:7" ht="12.75">
      <c r="A3" s="208" t="s">
        <v>234</v>
      </c>
      <c r="B3" s="208"/>
      <c r="C3" s="208"/>
      <c r="D3" s="208"/>
      <c r="E3" s="208"/>
      <c r="F3" s="208"/>
      <c r="G3" s="208"/>
    </row>
    <row r="4" spans="1:8" ht="12.75" customHeight="1">
      <c r="A4" s="181" t="s">
        <v>81</v>
      </c>
      <c r="B4" s="181"/>
      <c r="C4" s="181"/>
      <c r="D4" s="181"/>
      <c r="E4" s="181"/>
      <c r="F4" s="181"/>
      <c r="G4" s="181"/>
      <c r="H4" s="3"/>
    </row>
    <row r="5" spans="1:8" ht="29.25" customHeight="1">
      <c r="A5" s="181"/>
      <c r="B5" s="181"/>
      <c r="C5" s="181"/>
      <c r="D5" s="181"/>
      <c r="E5" s="181"/>
      <c r="F5" s="181"/>
      <c r="G5" s="181"/>
      <c r="H5" s="3"/>
    </row>
    <row r="6" ht="12.75">
      <c r="A6" s="76"/>
    </row>
    <row r="8" spans="1:7" ht="29.25" customHeight="1">
      <c r="A8" s="228" t="s">
        <v>0</v>
      </c>
      <c r="B8" s="229" t="s">
        <v>3</v>
      </c>
      <c r="C8" s="230" t="s">
        <v>4</v>
      </c>
      <c r="D8" s="230" t="s">
        <v>5</v>
      </c>
      <c r="E8" s="230" t="s">
        <v>6</v>
      </c>
      <c r="F8" s="227" t="s">
        <v>7</v>
      </c>
      <c r="G8" s="227" t="s">
        <v>7</v>
      </c>
    </row>
    <row r="9" spans="1:7" ht="18.75" customHeight="1">
      <c r="A9" s="228"/>
      <c r="B9" s="229"/>
      <c r="C9" s="230"/>
      <c r="D9" s="230"/>
      <c r="E9" s="230"/>
      <c r="F9" s="227"/>
      <c r="G9" s="227"/>
    </row>
    <row r="10" spans="1:7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38"/>
      <c r="G10" s="138"/>
    </row>
    <row r="11" spans="1:7" ht="12.75">
      <c r="A11" s="29" t="s">
        <v>8</v>
      </c>
      <c r="B11" s="4"/>
      <c r="C11" s="4"/>
      <c r="D11" s="4"/>
      <c r="E11" s="4"/>
      <c r="F11" s="139">
        <f>F12+F55+F62+F72+F90+F139+F161+F165</f>
        <v>45801.75593</v>
      </c>
      <c r="G11" s="139">
        <f>G12+G55+G62+G72+G90+G139+G161+G165</f>
        <v>28209.709</v>
      </c>
    </row>
    <row r="12" spans="1:7" ht="12.75">
      <c r="A12" s="7" t="s">
        <v>9</v>
      </c>
      <c r="B12" s="18" t="s">
        <v>10</v>
      </c>
      <c r="C12" s="23"/>
      <c r="D12" s="23"/>
      <c r="E12" s="23"/>
      <c r="F12" s="139">
        <f>F13+F24+F49+F18+F28+F45</f>
        <v>16912.639</v>
      </c>
      <c r="G12" s="139">
        <f>G13+G24+G49+G18+G28+G45</f>
        <v>16912.639</v>
      </c>
    </row>
    <row r="13" spans="1:7" ht="38.25">
      <c r="A13" s="21" t="str">
        <f>'пр 10'!A12</f>
        <v>"Функционирование высшего должностного лица субъекта Российской Федерации и муниципального образования"</v>
      </c>
      <c r="B13" s="18" t="s">
        <v>10</v>
      </c>
      <c r="C13" s="18" t="s">
        <v>11</v>
      </c>
      <c r="D13" s="18"/>
      <c r="E13" s="18"/>
      <c r="F13" s="139">
        <f>F14</f>
        <v>1771.539</v>
      </c>
      <c r="G13" s="139">
        <f>G14</f>
        <v>1771.539</v>
      </c>
    </row>
    <row r="14" spans="1:7" ht="25.5">
      <c r="A14" s="31" t="str">
        <f>'пр 10'!A15</f>
        <v>Осуществление органами местного самоуправления полномочий местного значения</v>
      </c>
      <c r="B14" s="5" t="s">
        <v>10</v>
      </c>
      <c r="C14" s="5" t="s">
        <v>11</v>
      </c>
      <c r="D14" s="5" t="s">
        <v>162</v>
      </c>
      <c r="E14" s="5"/>
      <c r="F14" s="140">
        <f>'пр 10'!H15</f>
        <v>1771.539</v>
      </c>
      <c r="G14" s="140">
        <f>'пр 10'!I15</f>
        <v>1771.539</v>
      </c>
    </row>
    <row r="15" spans="1:7" ht="25.5">
      <c r="A15" s="31" t="str">
        <f>'пр 10'!A16</f>
        <v>Обеспечение деятельности в сфере установленных функций</v>
      </c>
      <c r="B15" s="5" t="s">
        <v>10</v>
      </c>
      <c r="C15" s="5" t="s">
        <v>11</v>
      </c>
      <c r="D15" s="5" t="s">
        <v>162</v>
      </c>
      <c r="E15" s="5"/>
      <c r="F15" s="140">
        <f>F16+F17</f>
        <v>1771.539</v>
      </c>
      <c r="G15" s="140">
        <f>G16+G17</f>
        <v>1771.539</v>
      </c>
    </row>
    <row r="16" spans="1:7" ht="33.75">
      <c r="A16" s="8" t="s">
        <v>138</v>
      </c>
      <c r="B16" s="5" t="s">
        <v>10</v>
      </c>
      <c r="C16" s="5" t="s">
        <v>11</v>
      </c>
      <c r="D16" s="5" t="s">
        <v>162</v>
      </c>
      <c r="E16" s="5" t="s">
        <v>132</v>
      </c>
      <c r="F16" s="140">
        <f>'пр 10'!H20</f>
        <v>1360.629</v>
      </c>
      <c r="G16" s="140">
        <f>'пр 10'!I20</f>
        <v>1360.629</v>
      </c>
    </row>
    <row r="17" spans="1:7" ht="33.75">
      <c r="A17" s="8" t="s">
        <v>133</v>
      </c>
      <c r="B17" s="5" t="s">
        <v>10</v>
      </c>
      <c r="C17" s="5" t="s">
        <v>11</v>
      </c>
      <c r="D17" s="5" t="s">
        <v>162</v>
      </c>
      <c r="E17" s="5" t="s">
        <v>166</v>
      </c>
      <c r="F17" s="140">
        <f>'пр 10'!H21</f>
        <v>410.91</v>
      </c>
      <c r="G17" s="140">
        <f>'пр 10'!I21</f>
        <v>410.91</v>
      </c>
    </row>
    <row r="18" spans="1:7" ht="54.75" customHeight="1">
      <c r="A18" s="59" t="str">
        <f>'пр 10'!A26</f>
        <v>Функционирование законодательных (представительных)) органов Российской Федерации и органа местного самоуправления</v>
      </c>
      <c r="B18" s="18" t="s">
        <v>10</v>
      </c>
      <c r="C18" s="18" t="s">
        <v>56</v>
      </c>
      <c r="D18" s="18"/>
      <c r="E18" s="18"/>
      <c r="F18" s="139">
        <f>'пр 10'!H26</f>
        <v>0</v>
      </c>
      <c r="G18" s="139">
        <f>'пр 10'!I26</f>
        <v>0</v>
      </c>
    </row>
    <row r="19" spans="1:7" ht="25.5">
      <c r="A19" s="31" t="str">
        <f>'пр 10'!A29</f>
        <v>Осуществление органами местного самоуправления полномочий местного значения</v>
      </c>
      <c r="B19" s="6" t="s">
        <v>10</v>
      </c>
      <c r="C19" s="6" t="s">
        <v>56</v>
      </c>
      <c r="D19" s="5" t="s">
        <v>162</v>
      </c>
      <c r="E19" s="6"/>
      <c r="F19" s="140">
        <f>'пр 10'!H29</f>
        <v>0</v>
      </c>
      <c r="G19" s="140">
        <f>'пр 10'!I29</f>
        <v>0</v>
      </c>
    </row>
    <row r="20" spans="1:7" ht="25.5">
      <c r="A20" s="31" t="str">
        <f>'пр 10'!A30</f>
        <v>Обеспечение деятельности в сфере установленных функций</v>
      </c>
      <c r="B20" s="6" t="s">
        <v>10</v>
      </c>
      <c r="C20" s="6" t="s">
        <v>56</v>
      </c>
      <c r="D20" s="5" t="s">
        <v>162</v>
      </c>
      <c r="E20" s="6"/>
      <c r="F20" s="140">
        <f>F21+F22</f>
        <v>0</v>
      </c>
      <c r="G20" s="140">
        <f>G21+G22</f>
        <v>0</v>
      </c>
    </row>
    <row r="21" spans="1:7" ht="22.5">
      <c r="A21" s="8" t="str">
        <f>'пр 10'!A33</f>
        <v>Иные закупки товаров, работ и услуг для обеспечения государственных(муниципальных) нужд</v>
      </c>
      <c r="B21" s="6" t="s">
        <v>10</v>
      </c>
      <c r="C21" s="6" t="s">
        <v>56</v>
      </c>
      <c r="D21" s="5" t="s">
        <v>162</v>
      </c>
      <c r="E21" s="6" t="s">
        <v>132</v>
      </c>
      <c r="F21" s="140">
        <f>'пр 10'!H33</f>
        <v>0</v>
      </c>
      <c r="G21" s="140">
        <f>'пр 10'!I33</f>
        <v>0</v>
      </c>
    </row>
    <row r="22" spans="1:7" ht="22.5">
      <c r="A22" s="8" t="str">
        <f>'пр 10'!A34</f>
        <v>Прочая закупка товаров, работ и услуг для обеспечения государственных(муниципальных) нужд</v>
      </c>
      <c r="B22" s="6" t="s">
        <v>10</v>
      </c>
      <c r="C22" s="6" t="s">
        <v>56</v>
      </c>
      <c r="D22" s="5" t="s">
        <v>162</v>
      </c>
      <c r="E22" s="6" t="s">
        <v>166</v>
      </c>
      <c r="F22" s="140">
        <f>'пр 10'!H34</f>
        <v>0</v>
      </c>
      <c r="G22" s="140">
        <f>'пр 10'!I34</f>
        <v>0</v>
      </c>
    </row>
    <row r="23" spans="1:7" ht="22.5" hidden="1">
      <c r="A23" s="60" t="s">
        <v>137</v>
      </c>
      <c r="B23" s="6" t="s">
        <v>10</v>
      </c>
      <c r="C23" s="6" t="s">
        <v>56</v>
      </c>
      <c r="D23" s="5" t="s">
        <v>107</v>
      </c>
      <c r="E23" s="6" t="s">
        <v>136</v>
      </c>
      <c r="F23" s="140">
        <f>'пр 10'!H38</f>
        <v>0</v>
      </c>
      <c r="G23" s="140">
        <f>'пр 10'!I38</f>
        <v>0</v>
      </c>
    </row>
    <row r="24" spans="1:7" ht="90" customHeight="1">
      <c r="A24" s="21" t="str">
        <f>'пр 10'!A49</f>
        <v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v>
      </c>
      <c r="B24" s="13" t="s">
        <v>10</v>
      </c>
      <c r="C24" s="13" t="s">
        <v>22</v>
      </c>
      <c r="D24" s="13"/>
      <c r="E24" s="13"/>
      <c r="F24" s="139">
        <f>'пр 10'!H49</f>
        <v>15041.1</v>
      </c>
      <c r="G24" s="139">
        <f>'пр 10'!I49</f>
        <v>15041.1</v>
      </c>
    </row>
    <row r="25" spans="1:7" ht="25.5">
      <c r="A25" s="31" t="str">
        <f>'пр 10'!A52</f>
        <v>Осуществление органами местного самоуправления полномочий местного значения</v>
      </c>
      <c r="B25" s="5" t="s">
        <v>10</v>
      </c>
      <c r="C25" s="5" t="s">
        <v>22</v>
      </c>
      <c r="D25" s="5" t="s">
        <v>162</v>
      </c>
      <c r="E25" s="5"/>
      <c r="F25" s="140">
        <f>F26</f>
        <v>14885.7</v>
      </c>
      <c r="G25" s="140">
        <f>G26</f>
        <v>14885.7</v>
      </c>
    </row>
    <row r="26" spans="1:7" ht="25.5">
      <c r="A26" s="31" t="str">
        <f>'пр 10'!A53</f>
        <v>Обеспечение деятельности в сфере установленных функций</v>
      </c>
      <c r="B26" s="5" t="s">
        <v>10</v>
      </c>
      <c r="C26" s="5" t="s">
        <v>22</v>
      </c>
      <c r="D26" s="5" t="s">
        <v>162</v>
      </c>
      <c r="E26" s="5"/>
      <c r="F26" s="140">
        <f>F27+F31+F32+F34+F35+F43</f>
        <v>14885.7</v>
      </c>
      <c r="G26" s="140">
        <f>G27+G31+G32+G34+G35+G43</f>
        <v>14885.7</v>
      </c>
    </row>
    <row r="27" spans="1:7" ht="22.5">
      <c r="A27" s="8" t="str">
        <f>'пр 10'!A33</f>
        <v>Иные закупки товаров, работ и услуг для обеспечения государственных(муниципальных) нужд</v>
      </c>
      <c r="B27" s="5" t="s">
        <v>10</v>
      </c>
      <c r="C27" s="5" t="s">
        <v>22</v>
      </c>
      <c r="D27" s="5" t="s">
        <v>162</v>
      </c>
      <c r="E27" s="5" t="s">
        <v>132</v>
      </c>
      <c r="F27" s="140">
        <f>'пр 10'!H55</f>
        <v>9627</v>
      </c>
      <c r="G27" s="140">
        <f>'пр 10'!I55</f>
        <v>9627</v>
      </c>
    </row>
    <row r="28" spans="1:7" ht="33.75" hidden="1">
      <c r="A28" s="8" t="s">
        <v>133</v>
      </c>
      <c r="B28" s="5" t="s">
        <v>10</v>
      </c>
      <c r="C28" s="5" t="s">
        <v>22</v>
      </c>
      <c r="D28" s="5" t="s">
        <v>210</v>
      </c>
      <c r="E28" s="13"/>
      <c r="F28" s="141">
        <f>F30</f>
        <v>0</v>
      </c>
      <c r="G28" s="141">
        <f>G30</f>
        <v>0</v>
      </c>
    </row>
    <row r="29" spans="1:7" ht="22.5" hidden="1">
      <c r="A29" s="60" t="s">
        <v>137</v>
      </c>
      <c r="B29" s="5" t="s">
        <v>10</v>
      </c>
      <c r="C29" s="5" t="s">
        <v>22</v>
      </c>
      <c r="D29" s="5" t="s">
        <v>182</v>
      </c>
      <c r="E29" s="5"/>
      <c r="F29" s="142">
        <f>F30</f>
        <v>0</v>
      </c>
      <c r="G29" s="142">
        <f>G30</f>
        <v>0</v>
      </c>
    </row>
    <row r="30" spans="1:7" ht="22.5" hidden="1">
      <c r="A30" s="24" t="s">
        <v>93</v>
      </c>
      <c r="B30" s="5" t="s">
        <v>10</v>
      </c>
      <c r="C30" s="5" t="s">
        <v>22</v>
      </c>
      <c r="D30" s="5" t="s">
        <v>184</v>
      </c>
      <c r="E30" s="5" t="s">
        <v>86</v>
      </c>
      <c r="F30" s="142">
        <f>'пр 10'!H86</f>
        <v>0</v>
      </c>
      <c r="G30" s="142">
        <f>'пр 10'!I86</f>
        <v>0</v>
      </c>
    </row>
    <row r="31" spans="1:7" ht="36.75" customHeight="1">
      <c r="A31" s="8" t="str">
        <f>'пр 10'!A56</f>
        <v>Начисления на выплаты по оплате труда</v>
      </c>
      <c r="B31" s="5" t="s">
        <v>10</v>
      </c>
      <c r="C31" s="5" t="s">
        <v>22</v>
      </c>
      <c r="D31" s="5" t="s">
        <v>162</v>
      </c>
      <c r="E31" s="5" t="s">
        <v>166</v>
      </c>
      <c r="F31" s="142">
        <f>'пр 10'!H56</f>
        <v>2908</v>
      </c>
      <c r="G31" s="142">
        <f>'пр 10'!I56</f>
        <v>2908</v>
      </c>
    </row>
    <row r="32" spans="1:7" ht="12.75">
      <c r="A32" s="8" t="str">
        <f>'пр 10'!A59</f>
        <v>Прочие выплаты</v>
      </c>
      <c r="B32" s="5" t="s">
        <v>10</v>
      </c>
      <c r="C32" s="5" t="s">
        <v>22</v>
      </c>
      <c r="D32" s="5" t="s">
        <v>162</v>
      </c>
      <c r="E32" s="5" t="s">
        <v>134</v>
      </c>
      <c r="F32" s="140">
        <f>'пр 10'!H59</f>
        <v>50</v>
      </c>
      <c r="G32" s="140">
        <f>'пр 10'!I59</f>
        <v>50</v>
      </c>
    </row>
    <row r="33" spans="1:7" ht="50.25" customHeight="1" hidden="1">
      <c r="A33" s="8" t="str">
        <f>'пр 10'!A62</f>
        <v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v>
      </c>
      <c r="B33" s="5" t="s">
        <v>10</v>
      </c>
      <c r="C33" s="5" t="s">
        <v>22</v>
      </c>
      <c r="D33" s="5" t="s">
        <v>125</v>
      </c>
      <c r="E33" s="5" t="s">
        <v>135</v>
      </c>
      <c r="F33" s="140">
        <f>'пр 10'!H62</f>
        <v>0</v>
      </c>
      <c r="G33" s="140">
        <f>'пр 10'!I62</f>
        <v>0</v>
      </c>
    </row>
    <row r="34" spans="1:7" ht="30" customHeight="1">
      <c r="A34" s="136" t="str">
        <f>'пр 10'!A66</f>
        <v>Закупка товаров, работ, услуг в сфере информационно-коммуникационных технологий</v>
      </c>
      <c r="B34" s="5" t="s">
        <v>10</v>
      </c>
      <c r="C34" s="5" t="s">
        <v>22</v>
      </c>
      <c r="D34" s="5" t="s">
        <v>162</v>
      </c>
      <c r="E34" s="5" t="s">
        <v>149</v>
      </c>
      <c r="F34" s="140">
        <f>'пр 10'!H66</f>
        <v>550</v>
      </c>
      <c r="G34" s="140">
        <f>'пр 10'!I66</f>
        <v>550</v>
      </c>
    </row>
    <row r="35" spans="1:7" ht="22.5">
      <c r="A35" s="60" t="str">
        <f>'пр 10'!A69</f>
        <v>Прочая закупка товаров, работ и услуг для обеспечения государственных(муниципальных) нужд</v>
      </c>
      <c r="B35" s="5" t="s">
        <v>10</v>
      </c>
      <c r="C35" s="5" t="s">
        <v>22</v>
      </c>
      <c r="D35" s="5" t="s">
        <v>162</v>
      </c>
      <c r="E35" s="5" t="s">
        <v>136</v>
      </c>
      <c r="F35" s="140">
        <f>'пр 10'!H69</f>
        <v>1750</v>
      </c>
      <c r="G35" s="140">
        <f>'пр 10'!I69</f>
        <v>1750</v>
      </c>
    </row>
    <row r="36" spans="1:7" ht="16.5" customHeight="1">
      <c r="A36" s="8" t="str">
        <f>'пр 10'!A96</f>
        <v>Уплата прочих налогов, сборов и иных платежей</v>
      </c>
      <c r="B36" s="5" t="s">
        <v>10</v>
      </c>
      <c r="C36" s="5" t="s">
        <v>22</v>
      </c>
      <c r="D36" s="5" t="s">
        <v>162</v>
      </c>
      <c r="E36" s="5" t="s">
        <v>142</v>
      </c>
      <c r="F36" s="140">
        <f>'пр 10'!H96</f>
        <v>20</v>
      </c>
      <c r="G36" s="140">
        <f>'пр 10'!I96</f>
        <v>20</v>
      </c>
    </row>
    <row r="37" spans="1:10" ht="36.75" customHeight="1">
      <c r="A37" s="103" t="s">
        <v>213</v>
      </c>
      <c r="B37" s="79" t="s">
        <v>10</v>
      </c>
      <c r="C37" s="79" t="s">
        <v>22</v>
      </c>
      <c r="D37" s="148" t="s">
        <v>222</v>
      </c>
      <c r="E37" s="155"/>
      <c r="F37" s="135">
        <f>SUM(F38,F41)</f>
        <v>135.4</v>
      </c>
      <c r="G37" s="135">
        <f>SUM(G38,G41)</f>
        <v>135.4</v>
      </c>
      <c r="H37" s="80"/>
      <c r="I37" s="80"/>
      <c r="J37" s="80"/>
    </row>
    <row r="38" spans="1:10" s="70" customFormat="1" ht="35.25" customHeight="1">
      <c r="A38" s="81" t="s">
        <v>133</v>
      </c>
      <c r="B38" s="79" t="s">
        <v>10</v>
      </c>
      <c r="C38" s="79" t="s">
        <v>22</v>
      </c>
      <c r="D38" s="147" t="s">
        <v>222</v>
      </c>
      <c r="E38" s="156" t="s">
        <v>167</v>
      </c>
      <c r="F38" s="146">
        <f>SUM(F39:F40)</f>
        <v>128.63</v>
      </c>
      <c r="G38" s="146">
        <f>SUM(G39:G40)</f>
        <v>128.63</v>
      </c>
      <c r="H38" s="88"/>
      <c r="I38" s="88"/>
      <c r="J38" s="88"/>
    </row>
    <row r="39" spans="1:10" s="70" customFormat="1" ht="23.25" customHeight="1">
      <c r="A39" s="81" t="s">
        <v>175</v>
      </c>
      <c r="B39" s="79" t="s">
        <v>10</v>
      </c>
      <c r="C39" s="79" t="s">
        <v>22</v>
      </c>
      <c r="D39" s="147" t="s">
        <v>222</v>
      </c>
      <c r="E39" s="156" t="s">
        <v>132</v>
      </c>
      <c r="F39" s="146">
        <f>'пр 10'!H99</f>
        <v>98.79416</v>
      </c>
      <c r="G39" s="146">
        <f>'пр 10'!I99</f>
        <v>98.79416</v>
      </c>
      <c r="H39" s="88"/>
      <c r="I39" s="88"/>
      <c r="J39" s="88"/>
    </row>
    <row r="40" spans="1:10" s="70" customFormat="1" ht="13.5" customHeight="1">
      <c r="A40" s="81" t="s">
        <v>21</v>
      </c>
      <c r="B40" s="79" t="s">
        <v>10</v>
      </c>
      <c r="C40" s="79" t="s">
        <v>22</v>
      </c>
      <c r="D40" s="147" t="s">
        <v>222</v>
      </c>
      <c r="E40" s="156" t="s">
        <v>166</v>
      </c>
      <c r="F40" s="146">
        <f>'пр 10'!H100</f>
        <v>29.83584</v>
      </c>
      <c r="G40" s="146">
        <f>'пр 10'!I100</f>
        <v>29.83584</v>
      </c>
      <c r="H40" s="88"/>
      <c r="I40" s="88"/>
      <c r="J40" s="88"/>
    </row>
    <row r="41" spans="1:10" s="70" customFormat="1" ht="26.25" customHeight="1">
      <c r="A41" s="92" t="s">
        <v>183</v>
      </c>
      <c r="B41" s="79" t="s">
        <v>10</v>
      </c>
      <c r="C41" s="79" t="s">
        <v>22</v>
      </c>
      <c r="D41" s="147" t="s">
        <v>222</v>
      </c>
      <c r="E41" s="156" t="s">
        <v>16</v>
      </c>
      <c r="F41" s="146">
        <f>F42</f>
        <v>6.77</v>
      </c>
      <c r="G41" s="146">
        <f>SUM(G42)</f>
        <v>6.77</v>
      </c>
      <c r="H41" s="88"/>
      <c r="I41" s="88"/>
      <c r="J41" s="88"/>
    </row>
    <row r="42" spans="1:10" s="70" customFormat="1" ht="26.25" customHeight="1">
      <c r="A42" s="81" t="s">
        <v>179</v>
      </c>
      <c r="B42" s="79" t="s">
        <v>10</v>
      </c>
      <c r="C42" s="79" t="s">
        <v>22</v>
      </c>
      <c r="D42" s="147" t="s">
        <v>222</v>
      </c>
      <c r="E42" s="156" t="s">
        <v>136</v>
      </c>
      <c r="F42" s="146">
        <f>'пр 10'!H102</f>
        <v>6.77</v>
      </c>
      <c r="G42" s="146">
        <f>'пр 10'!I102</f>
        <v>6.77</v>
      </c>
      <c r="H42" s="88"/>
      <c r="I42" s="88"/>
      <c r="J42" s="88"/>
    </row>
    <row r="43" spans="1:7" ht="81" customHeight="1">
      <c r="A43" s="8" t="str">
        <f>'пр 10'!A103</f>
        <v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v>
      </c>
      <c r="B43" s="65" t="s">
        <v>10</v>
      </c>
      <c r="C43" s="65" t="s">
        <v>22</v>
      </c>
      <c r="D43" s="94" t="s">
        <v>181</v>
      </c>
      <c r="E43" s="65"/>
      <c r="F43" s="139">
        <f>F44</f>
        <v>0.7</v>
      </c>
      <c r="G43" s="139">
        <f>G44</f>
        <v>0.7</v>
      </c>
    </row>
    <row r="44" spans="1:7" ht="18" customHeight="1">
      <c r="A44" s="9" t="s">
        <v>45</v>
      </c>
      <c r="B44" s="5" t="s">
        <v>10</v>
      </c>
      <c r="C44" s="5" t="s">
        <v>22</v>
      </c>
      <c r="D44" s="6" t="s">
        <v>181</v>
      </c>
      <c r="E44" s="5" t="s">
        <v>136</v>
      </c>
      <c r="F44" s="140">
        <f>'пр 10'!H106</f>
        <v>0.7</v>
      </c>
      <c r="G44" s="140">
        <f>'пр 10'!I106</f>
        <v>0.7</v>
      </c>
    </row>
    <row r="45" spans="1:7" ht="24">
      <c r="A45" s="97" t="s">
        <v>87</v>
      </c>
      <c r="B45" s="5" t="s">
        <v>10</v>
      </c>
      <c r="C45" s="5" t="s">
        <v>85</v>
      </c>
      <c r="D45" s="6"/>
      <c r="E45" s="5"/>
      <c r="F45" s="140">
        <f>F48</f>
        <v>0</v>
      </c>
      <c r="G45" s="140">
        <f>G48</f>
        <v>0</v>
      </c>
    </row>
    <row r="46" spans="1:7" ht="24">
      <c r="A46" s="9" t="s">
        <v>106</v>
      </c>
      <c r="B46" s="5" t="s">
        <v>10</v>
      </c>
      <c r="C46" s="5" t="s">
        <v>85</v>
      </c>
      <c r="D46" s="6" t="s">
        <v>170</v>
      </c>
      <c r="E46" s="5" t="s">
        <v>16</v>
      </c>
      <c r="F46" s="140">
        <f>F48</f>
        <v>0</v>
      </c>
      <c r="G46" s="140">
        <f>G48</f>
        <v>0</v>
      </c>
    </row>
    <row r="47" spans="1:7" ht="24">
      <c r="A47" s="9" t="s">
        <v>110</v>
      </c>
      <c r="B47" s="5" t="s">
        <v>10</v>
      </c>
      <c r="C47" s="5" t="s">
        <v>85</v>
      </c>
      <c r="D47" s="6" t="s">
        <v>182</v>
      </c>
      <c r="E47" s="5" t="s">
        <v>178</v>
      </c>
      <c r="F47" s="140">
        <f>F48</f>
        <v>0</v>
      </c>
      <c r="G47" s="140">
        <f>G48</f>
        <v>0</v>
      </c>
    </row>
    <row r="48" spans="1:7" ht="13.5" customHeight="1">
      <c r="A48" s="9" t="s">
        <v>146</v>
      </c>
      <c r="B48" s="5" t="s">
        <v>10</v>
      </c>
      <c r="C48" s="5" t="s">
        <v>85</v>
      </c>
      <c r="D48" s="6" t="s">
        <v>182</v>
      </c>
      <c r="E48" s="5" t="s">
        <v>136</v>
      </c>
      <c r="F48" s="140">
        <f>'пр 10'!H113</f>
        <v>0</v>
      </c>
      <c r="G48" s="140">
        <f>'пр 10'!I113</f>
        <v>0</v>
      </c>
    </row>
    <row r="49" spans="1:7" ht="12.75">
      <c r="A49" s="21" t="s">
        <v>51</v>
      </c>
      <c r="B49" s="13" t="s">
        <v>10</v>
      </c>
      <c r="C49" s="13" t="s">
        <v>48</v>
      </c>
      <c r="D49" s="6"/>
      <c r="E49" s="13"/>
      <c r="F49" s="139">
        <f aca="true" t="shared" si="0" ref="F49:G51">F50</f>
        <v>100</v>
      </c>
      <c r="G49" s="139">
        <f t="shared" si="0"/>
        <v>100</v>
      </c>
    </row>
    <row r="50" spans="1:7" ht="25.5">
      <c r="A50" s="31" t="str">
        <f>'пр 10'!A117</f>
        <v>Осуществление органами местного самоуправления полномочий местного значения</v>
      </c>
      <c r="B50" s="5" t="s">
        <v>10</v>
      </c>
      <c r="C50" s="5" t="s">
        <v>48</v>
      </c>
      <c r="D50" s="6" t="s">
        <v>181</v>
      </c>
      <c r="E50" s="5"/>
      <c r="F50" s="140">
        <f t="shared" si="0"/>
        <v>100</v>
      </c>
      <c r="G50" s="140">
        <f t="shared" si="0"/>
        <v>100</v>
      </c>
    </row>
    <row r="51" spans="1:7" ht="25.5">
      <c r="A51" s="31" t="str">
        <f>'пр 10'!A118</f>
        <v>Резервный фонд администрации муниципального образования</v>
      </c>
      <c r="B51" s="5" t="s">
        <v>10</v>
      </c>
      <c r="C51" s="5" t="s">
        <v>48</v>
      </c>
      <c r="D51" s="6" t="s">
        <v>181</v>
      </c>
      <c r="E51" s="5"/>
      <c r="F51" s="140">
        <f t="shared" si="0"/>
        <v>100</v>
      </c>
      <c r="G51" s="140">
        <f t="shared" si="0"/>
        <v>100</v>
      </c>
    </row>
    <row r="52" spans="1:7" ht="12.75">
      <c r="A52" s="8" t="s">
        <v>146</v>
      </c>
      <c r="B52" s="5" t="s">
        <v>10</v>
      </c>
      <c r="C52" s="5" t="s">
        <v>48</v>
      </c>
      <c r="D52" s="6" t="s">
        <v>181</v>
      </c>
      <c r="E52" s="5" t="s">
        <v>143</v>
      </c>
      <c r="F52" s="140">
        <f>'пр 10'!H119</f>
        <v>100</v>
      </c>
      <c r="G52" s="140">
        <f>'пр 10'!I119</f>
        <v>100</v>
      </c>
    </row>
    <row r="53" spans="1:7" ht="12.75" hidden="1">
      <c r="A53" s="8" t="s">
        <v>15</v>
      </c>
      <c r="B53" s="5" t="s">
        <v>10</v>
      </c>
      <c r="C53" s="5" t="s">
        <v>52</v>
      </c>
      <c r="D53" s="5" t="s">
        <v>53</v>
      </c>
      <c r="E53" s="5" t="s">
        <v>50</v>
      </c>
      <c r="F53" s="140">
        <f>F54</f>
        <v>30</v>
      </c>
      <c r="G53" s="140">
        <f>G54</f>
        <v>30</v>
      </c>
    </row>
    <row r="54" spans="1:7" ht="12.75" hidden="1">
      <c r="A54" s="9" t="s">
        <v>38</v>
      </c>
      <c r="B54" s="5" t="s">
        <v>10</v>
      </c>
      <c r="C54" s="5" t="s">
        <v>52</v>
      </c>
      <c r="D54" s="5" t="s">
        <v>53</v>
      </c>
      <c r="E54" s="5" t="s">
        <v>50</v>
      </c>
      <c r="F54" s="140">
        <v>30</v>
      </c>
      <c r="G54" s="140">
        <v>30</v>
      </c>
    </row>
    <row r="55" spans="1:7" ht="12.75">
      <c r="A55" s="15" t="str">
        <f>'пр 10'!A122</f>
        <v>НАЦИОНАЛЬНАЯ ОБОРОНА</v>
      </c>
      <c r="B55" s="16" t="s">
        <v>11</v>
      </c>
      <c r="C55" s="16"/>
      <c r="D55" s="4"/>
      <c r="E55" s="4"/>
      <c r="F55" s="139">
        <f>F56</f>
        <v>138.79999999999998</v>
      </c>
      <c r="G55" s="139">
        <f>G56</f>
        <v>144.5</v>
      </c>
    </row>
    <row r="56" spans="1:7" ht="25.5">
      <c r="A56" s="40" t="str">
        <f>'пр 10'!A123</f>
        <v>Мобилизационная  и вневойсковая подготовка</v>
      </c>
      <c r="B56" s="12" t="s">
        <v>11</v>
      </c>
      <c r="C56" s="12" t="s">
        <v>56</v>
      </c>
      <c r="D56" s="12" t="s">
        <v>186</v>
      </c>
      <c r="E56" s="12"/>
      <c r="F56" s="140">
        <f>'пр 10'!H123</f>
        <v>138.79999999999998</v>
      </c>
      <c r="G56" s="140">
        <f>'пр 10'!I123</f>
        <v>144.5</v>
      </c>
    </row>
    <row r="57" spans="1:7" ht="12.75" hidden="1">
      <c r="A57" s="41"/>
      <c r="B57" s="12"/>
      <c r="C57" s="12"/>
      <c r="D57" s="12"/>
      <c r="E57" s="12"/>
      <c r="F57" s="140"/>
      <c r="G57" s="140"/>
    </row>
    <row r="58" spans="1:7" ht="36">
      <c r="A58" s="41" t="str">
        <f>'пр 10'!A126</f>
        <v>Субвенции на осуществление первичного воинского учета на территориях, где отсутствуют военные комиссариаты</v>
      </c>
      <c r="B58" s="12" t="s">
        <v>11</v>
      </c>
      <c r="C58" s="12" t="s">
        <v>56</v>
      </c>
      <c r="D58" s="12" t="s">
        <v>186</v>
      </c>
      <c r="E58" s="12"/>
      <c r="F58" s="140">
        <f>F59+F61+F60</f>
        <v>138.79999999999998</v>
      </c>
      <c r="G58" s="140">
        <f>G59+G61+G60</f>
        <v>144.5</v>
      </c>
    </row>
    <row r="59" spans="1:7" ht="22.5">
      <c r="A59" s="8" t="str">
        <f>'пр 10'!A128</f>
        <v>Фонд оплаты труда государственных (муниципальных) органов</v>
      </c>
      <c r="B59" s="12" t="s">
        <v>11</v>
      </c>
      <c r="C59" s="12" t="s">
        <v>56</v>
      </c>
      <c r="D59" s="12" t="s">
        <v>186</v>
      </c>
      <c r="E59" s="12" t="s">
        <v>132</v>
      </c>
      <c r="F59" s="140">
        <f>'пр 10'!H128</f>
        <v>100</v>
      </c>
      <c r="G59" s="140">
        <f>'пр 10'!I128</f>
        <v>100</v>
      </c>
    </row>
    <row r="60" spans="1:7" ht="23.25" customHeight="1">
      <c r="A60" s="8" t="str">
        <f>'пр 10'!A129</f>
        <v>Начисления на выплаты по оплате труда</v>
      </c>
      <c r="B60" s="12" t="s">
        <v>11</v>
      </c>
      <c r="C60" s="12" t="s">
        <v>56</v>
      </c>
      <c r="D60" s="12" t="s">
        <v>186</v>
      </c>
      <c r="E60" s="12" t="s">
        <v>166</v>
      </c>
      <c r="F60" s="140">
        <f>'пр 10'!H129</f>
        <v>30.2</v>
      </c>
      <c r="G60" s="140">
        <f>'пр 10'!I129</f>
        <v>30.2</v>
      </c>
    </row>
    <row r="61" spans="1:7" ht="31.5" customHeight="1">
      <c r="A61" s="60" t="str">
        <f>'пр 10'!A140</f>
        <v>Прочая закупка товаров, работ и услуг для обеспечения государственных(муниципальных) нужд</v>
      </c>
      <c r="B61" s="12" t="s">
        <v>11</v>
      </c>
      <c r="C61" s="12" t="s">
        <v>56</v>
      </c>
      <c r="D61" s="12" t="s">
        <v>186</v>
      </c>
      <c r="E61" s="12" t="s">
        <v>136</v>
      </c>
      <c r="F61" s="140">
        <f>'пр 10'!H140</f>
        <v>8.6</v>
      </c>
      <c r="G61" s="140">
        <f>'пр 10'!I140</f>
        <v>14.3</v>
      </c>
    </row>
    <row r="62" spans="1:7" ht="32.25" customHeight="1">
      <c r="A62" s="42" t="str">
        <f>'пр 10'!A151</f>
        <v>НАЦИОНАЛЬНАЯ БЕЗОПАСНОСТЬ И ПРАВООХРАНИТЕЛЬНАЯ ДЕЯТЕЛЬНОСТЬ </v>
      </c>
      <c r="B62" s="19" t="s">
        <v>56</v>
      </c>
      <c r="C62" s="19"/>
      <c r="D62" s="16"/>
      <c r="E62" s="16"/>
      <c r="F62" s="139">
        <f>'пр 10'!H151</f>
        <v>100</v>
      </c>
      <c r="G62" s="139">
        <f>'пр 10'!I151</f>
        <v>100</v>
      </c>
    </row>
    <row r="63" spans="1:7" ht="43.5" customHeight="1">
      <c r="A63" s="42" t="str">
        <f>'пр 10'!A152</f>
        <v>Защита населения и территории от чрезвычайных ситуаций природного и техногенного характера, гражданская оборона</v>
      </c>
      <c r="B63" s="51" t="s">
        <v>56</v>
      </c>
      <c r="C63" s="51" t="s">
        <v>96</v>
      </c>
      <c r="D63" s="16"/>
      <c r="E63" s="16"/>
      <c r="F63" s="139">
        <f>'пр 10'!H152</f>
        <v>50</v>
      </c>
      <c r="G63" s="139">
        <f>'пр 10'!I152</f>
        <v>50</v>
      </c>
    </row>
    <row r="64" spans="1:7" ht="25.5">
      <c r="A64" s="31" t="str">
        <f>'пр 10'!A163</f>
        <v>Осуществление органами местного самоуправления полномочий местного значения</v>
      </c>
      <c r="B64" s="73" t="s">
        <v>56</v>
      </c>
      <c r="C64" s="73" t="s">
        <v>96</v>
      </c>
      <c r="D64" s="5" t="s">
        <v>188</v>
      </c>
      <c r="E64" s="12"/>
      <c r="F64" s="140">
        <f>'пр 10'!H152</f>
        <v>50</v>
      </c>
      <c r="G64" s="140">
        <f>'пр 10'!I152</f>
        <v>50</v>
      </c>
    </row>
    <row r="65" spans="1:7" ht="24">
      <c r="A65" s="27" t="str">
        <f>'пр 10'!A156</f>
        <v>Подготовка населения и организаций к действиям в чрезвычайной ситуации в мирное и военное время</v>
      </c>
      <c r="B65" s="73" t="s">
        <v>56</v>
      </c>
      <c r="C65" s="73" t="s">
        <v>96</v>
      </c>
      <c r="D65" s="5" t="s">
        <v>188</v>
      </c>
      <c r="E65" s="12"/>
      <c r="F65" s="140">
        <f>F66</f>
        <v>50</v>
      </c>
      <c r="G65" s="140">
        <f>G66</f>
        <v>50</v>
      </c>
    </row>
    <row r="66" spans="1:7" ht="32.25" customHeight="1">
      <c r="A66" s="27" t="str">
        <f>'пр 10'!A159</f>
        <v>Прочая закупка товаров, работ и услуг для обеспечения государственных(муниципальных) нужд</v>
      </c>
      <c r="B66" s="73" t="s">
        <v>56</v>
      </c>
      <c r="C66" s="73" t="s">
        <v>96</v>
      </c>
      <c r="D66" s="5" t="s">
        <v>188</v>
      </c>
      <c r="E66" s="12" t="s">
        <v>136</v>
      </c>
      <c r="F66" s="140">
        <f>'пр 10'!H159</f>
        <v>50</v>
      </c>
      <c r="G66" s="140">
        <f>'пр 10'!I159</f>
        <v>50</v>
      </c>
    </row>
    <row r="67" spans="1:7" ht="12.75">
      <c r="A67" s="42" t="str">
        <f>'пр 10'!A160</f>
        <v>Обеспечение пожарной безопасности</v>
      </c>
      <c r="B67" s="51" t="s">
        <v>56</v>
      </c>
      <c r="C67" s="51" t="s">
        <v>115</v>
      </c>
      <c r="D67" s="16"/>
      <c r="E67" s="16"/>
      <c r="F67" s="139">
        <f>'пр 10'!H160</f>
        <v>50</v>
      </c>
      <c r="G67" s="139">
        <f>'пр 10'!I160</f>
        <v>50</v>
      </c>
    </row>
    <row r="68" spans="1:7" ht="25.5">
      <c r="A68" s="31" t="s">
        <v>106</v>
      </c>
      <c r="B68" s="73" t="s">
        <v>56</v>
      </c>
      <c r="C68" s="73" t="s">
        <v>115</v>
      </c>
      <c r="D68" s="5" t="s">
        <v>189</v>
      </c>
      <c r="E68" s="12"/>
      <c r="F68" s="140">
        <f>F70</f>
        <v>0</v>
      </c>
      <c r="G68" s="140">
        <f>G70</f>
        <v>0</v>
      </c>
    </row>
    <row r="69" spans="1:7" ht="36">
      <c r="A69" s="27" t="str">
        <f>'пр 10'!A164</f>
        <v>Реализация других функций, связанных с обеспечением национальной бе\зопасности и правоохранительной деятельности</v>
      </c>
      <c r="B69" s="73" t="s">
        <v>56</v>
      </c>
      <c r="C69" s="73" t="s">
        <v>115</v>
      </c>
      <c r="D69" s="5" t="s">
        <v>189</v>
      </c>
      <c r="E69" s="12"/>
      <c r="F69" s="140"/>
      <c r="G69" s="140"/>
    </row>
    <row r="70" spans="1:7" ht="12.75" hidden="1">
      <c r="A70" s="27"/>
      <c r="B70" s="73"/>
      <c r="C70" s="73"/>
      <c r="D70" s="5"/>
      <c r="E70" s="12"/>
      <c r="F70" s="140"/>
      <c r="G70" s="140"/>
    </row>
    <row r="71" spans="1:7" ht="31.5" customHeight="1">
      <c r="A71" s="60" t="s">
        <v>137</v>
      </c>
      <c r="B71" s="73" t="s">
        <v>56</v>
      </c>
      <c r="C71" s="73" t="s">
        <v>115</v>
      </c>
      <c r="D71" s="5" t="s">
        <v>189</v>
      </c>
      <c r="E71" s="12" t="s">
        <v>136</v>
      </c>
      <c r="F71" s="140">
        <f>'пр 10'!H167</f>
        <v>50</v>
      </c>
      <c r="G71" s="140">
        <f>'пр 10'!I167</f>
        <v>50</v>
      </c>
    </row>
    <row r="72" spans="1:7" ht="36" customHeight="1">
      <c r="A72" s="42" t="str">
        <f>'пр 10'!A187</f>
        <v>НАЦИОНАЛЬНАЯ ЭКОНОМИКА</v>
      </c>
      <c r="B72" s="19" t="s">
        <v>22</v>
      </c>
      <c r="C72" s="12"/>
      <c r="D72" s="12"/>
      <c r="E72" s="12"/>
      <c r="F72" s="139">
        <f>F81+F87+F73</f>
        <v>1388.9</v>
      </c>
      <c r="G72" s="139">
        <f>G81+G87+G73</f>
        <v>1478.5</v>
      </c>
    </row>
    <row r="73" spans="1:7" ht="36" customHeight="1" hidden="1">
      <c r="A73" s="99" t="s">
        <v>212</v>
      </c>
      <c r="B73" s="19" t="s">
        <v>22</v>
      </c>
      <c r="C73" s="12" t="s">
        <v>10</v>
      </c>
      <c r="D73" s="12"/>
      <c r="E73" s="12"/>
      <c r="F73" s="139">
        <f>F74</f>
        <v>0</v>
      </c>
      <c r="G73" s="139">
        <f>G74</f>
        <v>0</v>
      </c>
    </row>
    <row r="74" spans="1:7" ht="36" customHeight="1" hidden="1">
      <c r="A74" s="99" t="s">
        <v>213</v>
      </c>
      <c r="B74" s="19" t="s">
        <v>22</v>
      </c>
      <c r="C74" s="12" t="s">
        <v>10</v>
      </c>
      <c r="D74" s="12" t="s">
        <v>215</v>
      </c>
      <c r="E74" s="12"/>
      <c r="F74" s="139">
        <f>F76+F77+F80</f>
        <v>0</v>
      </c>
      <c r="G74" s="139">
        <f>G76+G77+G80</f>
        <v>0</v>
      </c>
    </row>
    <row r="75" spans="1:7" ht="36" customHeight="1" hidden="1">
      <c r="A75" s="81" t="s">
        <v>174</v>
      </c>
      <c r="B75" s="19" t="s">
        <v>22</v>
      </c>
      <c r="C75" s="12" t="s">
        <v>10</v>
      </c>
      <c r="D75" s="12" t="s">
        <v>216</v>
      </c>
      <c r="E75" s="79" t="s">
        <v>167</v>
      </c>
      <c r="F75" s="146">
        <f>SUM(F76:F77)</f>
        <v>0</v>
      </c>
      <c r="G75" s="146">
        <f>SUM(G76:G77)</f>
        <v>0</v>
      </c>
    </row>
    <row r="76" spans="1:7" ht="36" customHeight="1" hidden="1">
      <c r="A76" s="81" t="s">
        <v>175</v>
      </c>
      <c r="B76" s="19" t="s">
        <v>22</v>
      </c>
      <c r="C76" s="12" t="s">
        <v>10</v>
      </c>
      <c r="D76" s="12" t="s">
        <v>217</v>
      </c>
      <c r="E76" s="79" t="s">
        <v>132</v>
      </c>
      <c r="F76" s="146">
        <v>0</v>
      </c>
      <c r="G76" s="146">
        <v>0</v>
      </c>
    </row>
    <row r="77" spans="1:7" ht="36" customHeight="1" hidden="1">
      <c r="A77" s="81" t="s">
        <v>21</v>
      </c>
      <c r="B77" s="19" t="s">
        <v>22</v>
      </c>
      <c r="C77" s="12" t="s">
        <v>10</v>
      </c>
      <c r="D77" s="12" t="s">
        <v>218</v>
      </c>
      <c r="E77" s="79" t="s">
        <v>166</v>
      </c>
      <c r="F77" s="146">
        <v>0</v>
      </c>
      <c r="G77" s="146">
        <v>0</v>
      </c>
    </row>
    <row r="78" spans="1:7" ht="36" customHeight="1" hidden="1">
      <c r="A78" s="103" t="s">
        <v>176</v>
      </c>
      <c r="B78" s="19" t="s">
        <v>22</v>
      </c>
      <c r="C78" s="12" t="s">
        <v>10</v>
      </c>
      <c r="D78" s="12" t="s">
        <v>219</v>
      </c>
      <c r="E78" s="86" t="s">
        <v>16</v>
      </c>
      <c r="F78" s="146">
        <f>F79</f>
        <v>0</v>
      </c>
      <c r="G78" s="146">
        <f>G79</f>
        <v>0</v>
      </c>
    </row>
    <row r="79" spans="1:7" ht="36" customHeight="1" hidden="1">
      <c r="A79" s="81" t="s">
        <v>183</v>
      </c>
      <c r="B79" s="19" t="s">
        <v>22</v>
      </c>
      <c r="C79" s="12" t="s">
        <v>10</v>
      </c>
      <c r="D79" s="12" t="s">
        <v>220</v>
      </c>
      <c r="E79" s="86" t="s">
        <v>178</v>
      </c>
      <c r="F79" s="146">
        <f>F80</f>
        <v>0</v>
      </c>
      <c r="G79" s="146">
        <f>G80</f>
        <v>0</v>
      </c>
    </row>
    <row r="80" spans="1:7" ht="36" customHeight="1" hidden="1">
      <c r="A80" s="81" t="s">
        <v>179</v>
      </c>
      <c r="B80" s="19" t="s">
        <v>22</v>
      </c>
      <c r="C80" s="12" t="s">
        <v>10</v>
      </c>
      <c r="D80" s="12" t="s">
        <v>221</v>
      </c>
      <c r="E80" s="86" t="s">
        <v>136</v>
      </c>
      <c r="F80" s="146">
        <v>0</v>
      </c>
      <c r="G80" s="146">
        <v>0</v>
      </c>
    </row>
    <row r="81" spans="1:7" ht="12.75">
      <c r="A81" s="64" t="str">
        <f>'пр 10'!A196</f>
        <v>Дорожное хозяйство (дорожные фонды)</v>
      </c>
      <c r="B81" s="19" t="s">
        <v>22</v>
      </c>
      <c r="C81" s="19" t="s">
        <v>96</v>
      </c>
      <c r="D81" s="19"/>
      <c r="E81" s="19"/>
      <c r="F81" s="139">
        <f>'пр 10'!H196</f>
        <v>1388.9</v>
      </c>
      <c r="G81" s="139">
        <f>'пр 10'!I196</f>
        <v>1478.5</v>
      </c>
    </row>
    <row r="82" spans="1:7" ht="63.75" hidden="1">
      <c r="A82" s="64" t="s">
        <v>95</v>
      </c>
      <c r="B82" s="51" t="s">
        <v>22</v>
      </c>
      <c r="C82" s="51" t="s">
        <v>96</v>
      </c>
      <c r="D82" s="51" t="s">
        <v>97</v>
      </c>
      <c r="E82" s="51"/>
      <c r="F82" s="139">
        <f>F83</f>
        <v>0</v>
      </c>
      <c r="G82" s="139">
        <f>G83</f>
        <v>0</v>
      </c>
    </row>
    <row r="83" spans="1:7" ht="33" customHeight="1">
      <c r="A83" s="27" t="str">
        <f>'пр 10'!A202</f>
        <v>Программные расходы органов местного самоуправления</v>
      </c>
      <c r="B83" s="12"/>
      <c r="C83" s="12"/>
      <c r="D83" s="12"/>
      <c r="E83" s="12"/>
      <c r="F83" s="140"/>
      <c r="G83" s="140"/>
    </row>
    <row r="84" spans="1:7" ht="76.5">
      <c r="A84" s="15" t="str">
        <f>'пр 10'!A203</f>
        <v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v>
      </c>
      <c r="B84" s="66" t="s">
        <v>22</v>
      </c>
      <c r="C84" s="66" t="s">
        <v>96</v>
      </c>
      <c r="D84" s="75" t="s">
        <v>192</v>
      </c>
      <c r="E84" s="12"/>
      <c r="F84" s="139">
        <f>'пр 10'!H203</f>
        <v>1388.9</v>
      </c>
      <c r="G84" s="139">
        <f>'пр 10'!I203</f>
        <v>1478.5</v>
      </c>
    </row>
    <row r="85" spans="1:7" ht="103.5" customHeight="1">
      <c r="A85" s="49" t="s">
        <v>128</v>
      </c>
      <c r="B85" s="20" t="s">
        <v>22</v>
      </c>
      <c r="C85" s="20" t="s">
        <v>96</v>
      </c>
      <c r="D85" s="75" t="s">
        <v>192</v>
      </c>
      <c r="E85" s="20"/>
      <c r="F85" s="140">
        <f>'пр 10'!H204</f>
        <v>1388.9</v>
      </c>
      <c r="G85" s="140">
        <f>'пр 10'!I204</f>
        <v>1478.5</v>
      </c>
    </row>
    <row r="86" spans="1:7" ht="27" customHeight="1">
      <c r="A86" s="60" t="str">
        <f>'пр 10'!A208</f>
        <v>Прочая закупка товаров, работ и услуг для обеспечения государственных(муниципальных) нужд</v>
      </c>
      <c r="B86" s="12" t="s">
        <v>22</v>
      </c>
      <c r="C86" s="12" t="s">
        <v>96</v>
      </c>
      <c r="D86" s="75" t="s">
        <v>192</v>
      </c>
      <c r="E86" s="12" t="s">
        <v>136</v>
      </c>
      <c r="F86" s="140">
        <f>'пр 10'!H205</f>
        <v>1388.9</v>
      </c>
      <c r="G86" s="140">
        <f>'пр 10'!I205</f>
        <v>1478.5</v>
      </c>
    </row>
    <row r="87" spans="1:7" ht="24" hidden="1">
      <c r="A87" s="42" t="s">
        <v>124</v>
      </c>
      <c r="B87" s="19" t="s">
        <v>22</v>
      </c>
      <c r="C87" s="19" t="s">
        <v>52</v>
      </c>
      <c r="D87" s="61"/>
      <c r="E87" s="12"/>
      <c r="F87" s="140">
        <f>F88</f>
        <v>0</v>
      </c>
      <c r="G87" s="140">
        <f>G88</f>
        <v>0</v>
      </c>
    </row>
    <row r="88" spans="1:7" ht="12.75" hidden="1">
      <c r="A88" s="27" t="s">
        <v>121</v>
      </c>
      <c r="B88" s="19" t="s">
        <v>22</v>
      </c>
      <c r="C88" s="19" t="s">
        <v>52</v>
      </c>
      <c r="D88" s="20" t="s">
        <v>120</v>
      </c>
      <c r="E88" s="16"/>
      <c r="F88" s="140">
        <f>F89</f>
        <v>0</v>
      </c>
      <c r="G88" s="140">
        <f>G89</f>
        <v>0</v>
      </c>
    </row>
    <row r="89" spans="1:7" ht="22.5" hidden="1">
      <c r="A89" s="60" t="s">
        <v>137</v>
      </c>
      <c r="B89" s="20" t="s">
        <v>22</v>
      </c>
      <c r="C89" s="20" t="s">
        <v>52</v>
      </c>
      <c r="D89" s="20" t="s">
        <v>120</v>
      </c>
      <c r="E89" s="20" t="s">
        <v>136</v>
      </c>
      <c r="F89" s="140">
        <f>'пр 10'!H218</f>
        <v>0</v>
      </c>
      <c r="G89" s="140">
        <f>'пр 10'!I218</f>
        <v>0</v>
      </c>
    </row>
    <row r="90" spans="1:7" ht="12.75">
      <c r="A90" s="28" t="str">
        <f>'пр 10'!A221</f>
        <v>ЖИЛИЩНО-КОММУНАЛЬНОЕ ХОЗЯЙСТВО</v>
      </c>
      <c r="B90" s="19" t="s">
        <v>59</v>
      </c>
      <c r="C90" s="4"/>
      <c r="D90" s="4"/>
      <c r="E90" s="4"/>
      <c r="F90" s="139">
        <f>F91+F109+F112</f>
        <v>19642.41693</v>
      </c>
      <c r="G90" s="139">
        <f>G91+G109+G112</f>
        <v>1952.07</v>
      </c>
    </row>
    <row r="91" spans="1:7" ht="28.5" customHeight="1">
      <c r="A91" s="28" t="str">
        <f>'пр 10'!A222</f>
        <v>Жилищное хозяйство</v>
      </c>
      <c r="B91" s="19" t="s">
        <v>59</v>
      </c>
      <c r="C91" s="19" t="s">
        <v>10</v>
      </c>
      <c r="D91" s="19"/>
      <c r="E91" s="19"/>
      <c r="F91" s="139">
        <f>F101</f>
        <v>58</v>
      </c>
      <c r="G91" s="139">
        <f>G101</f>
        <v>58</v>
      </c>
    </row>
    <row r="92" spans="1:7" ht="24" customHeight="1" hidden="1">
      <c r="A92" s="45" t="s">
        <v>103</v>
      </c>
      <c r="B92" s="12" t="s">
        <v>59</v>
      </c>
      <c r="C92" s="12" t="s">
        <v>10</v>
      </c>
      <c r="D92" s="12" t="s">
        <v>104</v>
      </c>
      <c r="E92" s="19"/>
      <c r="F92" s="139" t="e">
        <f>F93</f>
        <v>#REF!</v>
      </c>
      <c r="G92" s="139" t="e">
        <f>G93</f>
        <v>#REF!</v>
      </c>
    </row>
    <row r="93" spans="1:7" ht="29.25" customHeight="1" hidden="1">
      <c r="A93" s="26" t="s">
        <v>13</v>
      </c>
      <c r="B93" s="12" t="s">
        <v>59</v>
      </c>
      <c r="C93" s="12" t="s">
        <v>10</v>
      </c>
      <c r="D93" s="12" t="s">
        <v>104</v>
      </c>
      <c r="E93" s="12" t="s">
        <v>14</v>
      </c>
      <c r="F93" s="140" t="e">
        <f>'пр 10'!#REF!</f>
        <v>#REF!</v>
      </c>
      <c r="G93" s="140" t="e">
        <f>'пр 10'!#REF!</f>
        <v>#REF!</v>
      </c>
    </row>
    <row r="94" spans="1:7" ht="21.75" customHeight="1" hidden="1">
      <c r="A94" s="15" t="s">
        <v>100</v>
      </c>
      <c r="B94" s="19" t="s">
        <v>59</v>
      </c>
      <c r="C94" s="19" t="s">
        <v>10</v>
      </c>
      <c r="D94" s="72" t="s">
        <v>129</v>
      </c>
      <c r="E94" s="19"/>
      <c r="F94" s="139" t="e">
        <f>F95</f>
        <v>#REF!</v>
      </c>
      <c r="G94" s="139" t="e">
        <f>G95</f>
        <v>#REF!</v>
      </c>
    </row>
    <row r="95" spans="1:7" s="70" customFormat="1" ht="23.25" customHeight="1" hidden="1">
      <c r="A95" s="49" t="s">
        <v>130</v>
      </c>
      <c r="B95" s="20"/>
      <c r="C95" s="20"/>
      <c r="D95" s="61" t="s">
        <v>129</v>
      </c>
      <c r="E95" s="20"/>
      <c r="F95" s="140" t="e">
        <f>F96</f>
        <v>#REF!</v>
      </c>
      <c r="G95" s="140" t="e">
        <f>G96</f>
        <v>#REF!</v>
      </c>
    </row>
    <row r="96" spans="1:7" ht="20.25" customHeight="1" hidden="1">
      <c r="A96" s="60" t="s">
        <v>137</v>
      </c>
      <c r="B96" s="20" t="s">
        <v>59</v>
      </c>
      <c r="C96" s="20" t="s">
        <v>10</v>
      </c>
      <c r="D96" s="75" t="s">
        <v>129</v>
      </c>
      <c r="E96" s="20" t="s">
        <v>136</v>
      </c>
      <c r="F96" s="140" t="e">
        <f>'пр 10'!#REF!</f>
        <v>#REF!</v>
      </c>
      <c r="G96" s="140" t="e">
        <f>'пр 10'!#REF!</f>
        <v>#REF!</v>
      </c>
    </row>
    <row r="97" spans="1:7" ht="30.75" customHeight="1" hidden="1">
      <c r="A97" s="27" t="s">
        <v>95</v>
      </c>
      <c r="B97" s="61" t="s">
        <v>59</v>
      </c>
      <c r="C97" s="61" t="s">
        <v>10</v>
      </c>
      <c r="D97" s="12" t="s">
        <v>97</v>
      </c>
      <c r="E97" s="12"/>
      <c r="F97" s="139" t="e">
        <f>SUM(F98)</f>
        <v>#REF!</v>
      </c>
      <c r="G97" s="139" t="e">
        <f>SUM(G98)</f>
        <v>#REF!</v>
      </c>
    </row>
    <row r="98" spans="1:7" ht="28.5" customHeight="1" hidden="1">
      <c r="A98" s="27" t="s">
        <v>98</v>
      </c>
      <c r="B98" s="61" t="s">
        <v>59</v>
      </c>
      <c r="C98" s="61" t="s">
        <v>10</v>
      </c>
      <c r="D98" s="12" t="s">
        <v>97</v>
      </c>
      <c r="E98" s="12" t="s">
        <v>94</v>
      </c>
      <c r="F98" s="140" t="e">
        <f>'пр 10'!#REF!</f>
        <v>#REF!</v>
      </c>
      <c r="G98" s="140" t="e">
        <f>'пр 10'!#REF!</f>
        <v>#REF!</v>
      </c>
    </row>
    <row r="99" spans="1:7" ht="24" customHeight="1" hidden="1">
      <c r="A99" s="31" t="s">
        <v>106</v>
      </c>
      <c r="B99" s="19" t="s">
        <v>59</v>
      </c>
      <c r="C99" s="19" t="s">
        <v>10</v>
      </c>
      <c r="D99" s="75" t="s">
        <v>194</v>
      </c>
      <c r="E99" s="19"/>
      <c r="F99" s="139"/>
      <c r="G99" s="139"/>
    </row>
    <row r="100" spans="1:7" ht="26.25" customHeight="1">
      <c r="A100" s="49" t="str">
        <f>A99</f>
        <v>Осуществление органами местного самоуправления полномочий местного значения</v>
      </c>
      <c r="B100" s="20" t="s">
        <v>59</v>
      </c>
      <c r="C100" s="20" t="s">
        <v>10</v>
      </c>
      <c r="D100" s="75" t="s">
        <v>194</v>
      </c>
      <c r="E100" s="19"/>
      <c r="F100" s="140">
        <f>F101</f>
        <v>58</v>
      </c>
      <c r="G100" s="140">
        <f>G101</f>
        <v>58</v>
      </c>
    </row>
    <row r="101" spans="1:7" ht="12.75">
      <c r="A101" s="49" t="str">
        <f>'пр 10'!A240</f>
        <v>Уличное освещение</v>
      </c>
      <c r="B101" s="12" t="s">
        <v>59</v>
      </c>
      <c r="C101" s="12" t="s">
        <v>10</v>
      </c>
      <c r="D101" s="75" t="s">
        <v>194</v>
      </c>
      <c r="E101" s="12" t="s">
        <v>136</v>
      </c>
      <c r="F101" s="140">
        <f>'пр 10'!H229</f>
        <v>58</v>
      </c>
      <c r="G101" s="140">
        <f>'пр 10'!I229</f>
        <v>58</v>
      </c>
    </row>
    <row r="102" spans="1:7" ht="12.75">
      <c r="A102" s="28" t="s">
        <v>61</v>
      </c>
      <c r="B102" s="19" t="s">
        <v>59</v>
      </c>
      <c r="C102" s="19" t="s">
        <v>11</v>
      </c>
      <c r="D102" s="19"/>
      <c r="E102" s="19"/>
      <c r="F102" s="139">
        <f>F103+F107+F109</f>
        <v>17678.41593</v>
      </c>
      <c r="G102" s="139">
        <f>G103+G107+G109</f>
        <v>0</v>
      </c>
    </row>
    <row r="103" spans="1:7" ht="22.5" hidden="1">
      <c r="A103" s="32" t="s">
        <v>153</v>
      </c>
      <c r="B103" s="19" t="s">
        <v>59</v>
      </c>
      <c r="C103" s="19" t="s">
        <v>11</v>
      </c>
      <c r="D103" s="19" t="s">
        <v>156</v>
      </c>
      <c r="E103" s="19"/>
      <c r="F103" s="139">
        <f>F104</f>
        <v>0</v>
      </c>
      <c r="G103" s="139">
        <f>G104</f>
        <v>0</v>
      </c>
    </row>
    <row r="104" spans="1:7" ht="22.5" hidden="1">
      <c r="A104" s="59" t="s">
        <v>137</v>
      </c>
      <c r="B104" s="12" t="s">
        <v>59</v>
      </c>
      <c r="C104" s="12" t="s">
        <v>11</v>
      </c>
      <c r="D104" s="19" t="s">
        <v>156</v>
      </c>
      <c r="E104" s="12" t="s">
        <v>136</v>
      </c>
      <c r="F104" s="139">
        <v>0</v>
      </c>
      <c r="G104" s="139">
        <v>0</v>
      </c>
    </row>
    <row r="105" spans="1:7" ht="67.5" hidden="1">
      <c r="A105" s="32" t="s">
        <v>152</v>
      </c>
      <c r="B105" s="19" t="s">
        <v>59</v>
      </c>
      <c r="C105" s="19" t="s">
        <v>11</v>
      </c>
      <c r="D105" s="19" t="s">
        <v>155</v>
      </c>
      <c r="E105" s="19"/>
      <c r="F105" s="139">
        <v>0</v>
      </c>
      <c r="G105" s="139">
        <v>0</v>
      </c>
    </row>
    <row r="106" spans="1:7" ht="22.5" hidden="1">
      <c r="A106" s="59" t="s">
        <v>137</v>
      </c>
      <c r="B106" s="12" t="s">
        <v>59</v>
      </c>
      <c r="C106" s="12" t="s">
        <v>11</v>
      </c>
      <c r="D106" s="19" t="s">
        <v>155</v>
      </c>
      <c r="E106" s="12" t="s">
        <v>136</v>
      </c>
      <c r="F106" s="139">
        <v>0</v>
      </c>
      <c r="G106" s="139">
        <v>0</v>
      </c>
    </row>
    <row r="107" spans="1:7" ht="12.75" hidden="1">
      <c r="A107" s="43" t="s">
        <v>62</v>
      </c>
      <c r="B107" s="19" t="s">
        <v>59</v>
      </c>
      <c r="C107" s="19" t="s">
        <v>11</v>
      </c>
      <c r="D107" s="19" t="s">
        <v>105</v>
      </c>
      <c r="E107" s="19"/>
      <c r="F107" s="139">
        <f>F108</f>
        <v>0</v>
      </c>
      <c r="G107" s="139">
        <f>G108</f>
        <v>0</v>
      </c>
    </row>
    <row r="108" spans="1:7" ht="22.5" hidden="1">
      <c r="A108" s="60" t="s">
        <v>137</v>
      </c>
      <c r="B108" s="12" t="s">
        <v>59</v>
      </c>
      <c r="C108" s="12" t="s">
        <v>11</v>
      </c>
      <c r="D108" s="20" t="s">
        <v>122</v>
      </c>
      <c r="E108" s="12" t="s">
        <v>136</v>
      </c>
      <c r="F108" s="140">
        <v>0</v>
      </c>
      <c r="G108" s="140">
        <v>0</v>
      </c>
    </row>
    <row r="109" spans="1:7" ht="81" customHeight="1">
      <c r="A109" s="28" t="s">
        <v>235</v>
      </c>
      <c r="B109" s="19" t="s">
        <v>59</v>
      </c>
      <c r="C109" s="19" t="s">
        <v>11</v>
      </c>
      <c r="D109" s="71" t="s">
        <v>237</v>
      </c>
      <c r="E109" s="12"/>
      <c r="F109" s="139">
        <f>F110</f>
        <v>17678.41593</v>
      </c>
      <c r="G109" s="139">
        <f>G110</f>
        <v>0</v>
      </c>
    </row>
    <row r="110" spans="1:7" s="70" customFormat="1" ht="31.5" customHeight="1">
      <c r="A110" s="45" t="s">
        <v>131</v>
      </c>
      <c r="B110" s="20"/>
      <c r="C110" s="20"/>
      <c r="D110" s="75" t="s">
        <v>237</v>
      </c>
      <c r="E110" s="20"/>
      <c r="F110" s="140">
        <f>F111</f>
        <v>17678.41593</v>
      </c>
      <c r="G110" s="140">
        <f>G111</f>
        <v>0</v>
      </c>
    </row>
    <row r="111" spans="1:7" ht="36" customHeight="1">
      <c r="A111" s="60" t="s">
        <v>246</v>
      </c>
      <c r="B111" s="12" t="s">
        <v>59</v>
      </c>
      <c r="C111" s="12" t="s">
        <v>11</v>
      </c>
      <c r="D111" s="75" t="s">
        <v>237</v>
      </c>
      <c r="E111" s="12" t="s">
        <v>245</v>
      </c>
      <c r="F111" s="140">
        <f>'пр 10'!H234</f>
        <v>17678.41593</v>
      </c>
      <c r="G111" s="140">
        <f>'пр 10'!I234</f>
        <v>0</v>
      </c>
    </row>
    <row r="112" spans="1:7" ht="25.5" customHeight="1">
      <c r="A112" s="28" t="str">
        <f>'пр 10'!A235</f>
        <v>Благоустройство</v>
      </c>
      <c r="B112" s="19" t="s">
        <v>59</v>
      </c>
      <c r="C112" s="19" t="s">
        <v>56</v>
      </c>
      <c r="D112" s="19"/>
      <c r="E112" s="19"/>
      <c r="F112" s="139">
        <f>'пр 10'!H235</f>
        <v>1906.001</v>
      </c>
      <c r="G112" s="139">
        <f>'пр 10'!I235</f>
        <v>1894.07</v>
      </c>
    </row>
    <row r="113" spans="1:7" ht="12.75">
      <c r="A113" s="33" t="str">
        <f>'пр 10'!A236</f>
        <v>Уличное освещение</v>
      </c>
      <c r="B113" s="19" t="s">
        <v>59</v>
      </c>
      <c r="C113" s="19" t="s">
        <v>56</v>
      </c>
      <c r="D113" s="20"/>
      <c r="E113" s="19"/>
      <c r="F113" s="139">
        <f>F121</f>
        <v>650</v>
      </c>
      <c r="G113" s="139">
        <f>G121</f>
        <v>650</v>
      </c>
    </row>
    <row r="114" spans="1:7" ht="51" hidden="1">
      <c r="A114" s="49" t="s">
        <v>65</v>
      </c>
      <c r="B114" s="19" t="s">
        <v>59</v>
      </c>
      <c r="C114" s="19" t="s">
        <v>56</v>
      </c>
      <c r="D114" s="20" t="s">
        <v>195</v>
      </c>
      <c r="E114" s="19"/>
      <c r="F114" s="139" t="e">
        <f>F115</f>
        <v>#REF!</v>
      </c>
      <c r="G114" s="139" t="e">
        <f>G115</f>
        <v>#REF!</v>
      </c>
    </row>
    <row r="115" spans="1:7" ht="25.5" hidden="1">
      <c r="A115" s="49" t="s">
        <v>13</v>
      </c>
      <c r="B115" s="12" t="s">
        <v>59</v>
      </c>
      <c r="C115" s="12" t="s">
        <v>56</v>
      </c>
      <c r="D115" s="20" t="s">
        <v>195</v>
      </c>
      <c r="E115" s="19"/>
      <c r="F115" s="140" t="e">
        <f>'пр 10'!#REF!</f>
        <v>#REF!</v>
      </c>
      <c r="G115" s="140" t="e">
        <f>'пр 10'!#REF!</f>
        <v>#REF!</v>
      </c>
    </row>
    <row r="116" spans="1:7" ht="12.75" hidden="1">
      <c r="A116" s="49" t="s">
        <v>15</v>
      </c>
      <c r="B116" s="12" t="s">
        <v>59</v>
      </c>
      <c r="C116" s="12" t="s">
        <v>56</v>
      </c>
      <c r="D116" s="20" t="s">
        <v>195</v>
      </c>
      <c r="E116" s="19"/>
      <c r="F116" s="140">
        <f>F117</f>
        <v>100</v>
      </c>
      <c r="G116" s="140">
        <f>G117</f>
        <v>100</v>
      </c>
    </row>
    <row r="117" spans="1:7" ht="12.75" hidden="1">
      <c r="A117" s="49" t="s">
        <v>60</v>
      </c>
      <c r="B117" s="12" t="s">
        <v>59</v>
      </c>
      <c r="C117" s="12" t="s">
        <v>56</v>
      </c>
      <c r="D117" s="20" t="s">
        <v>195</v>
      </c>
      <c r="E117" s="19"/>
      <c r="F117" s="140">
        <f>F118</f>
        <v>100</v>
      </c>
      <c r="G117" s="140">
        <f>G118</f>
        <v>100</v>
      </c>
    </row>
    <row r="118" spans="1:7" ht="12.75" hidden="1">
      <c r="A118" s="49" t="s">
        <v>32</v>
      </c>
      <c r="B118" s="12" t="s">
        <v>59</v>
      </c>
      <c r="C118" s="12" t="s">
        <v>56</v>
      </c>
      <c r="D118" s="20" t="s">
        <v>195</v>
      </c>
      <c r="E118" s="19"/>
      <c r="F118" s="140">
        <v>100</v>
      </c>
      <c r="G118" s="140">
        <v>100</v>
      </c>
    </row>
    <row r="119" spans="1:7" ht="12.75" hidden="1">
      <c r="A119" s="49" t="e">
        <f>'пр 10'!#REF!</f>
        <v>#REF!</v>
      </c>
      <c r="B119" s="19" t="s">
        <v>59</v>
      </c>
      <c r="C119" s="19" t="s">
        <v>56</v>
      </c>
      <c r="D119" s="20" t="s">
        <v>195</v>
      </c>
      <c r="E119" s="19"/>
      <c r="F119" s="140">
        <f>F120</f>
        <v>0</v>
      </c>
      <c r="G119" s="140">
        <f>G120</f>
        <v>0</v>
      </c>
    </row>
    <row r="120" spans="1:7" ht="6.75" customHeight="1" hidden="1">
      <c r="A120" s="49"/>
      <c r="B120" s="12"/>
      <c r="C120" s="12"/>
      <c r="D120" s="20"/>
      <c r="E120" s="19"/>
      <c r="F120" s="140"/>
      <c r="G120" s="140"/>
    </row>
    <row r="121" spans="1:7" ht="31.5" customHeight="1">
      <c r="A121" s="49" t="str">
        <f>A100</f>
        <v>Осуществление органами местного самоуправления полномочий местного значения</v>
      </c>
      <c r="B121" s="19" t="s">
        <v>59</v>
      </c>
      <c r="C121" s="19" t="s">
        <v>56</v>
      </c>
      <c r="D121" s="20" t="s">
        <v>195</v>
      </c>
      <c r="E121" s="19"/>
      <c r="F121" s="139">
        <f>F123</f>
        <v>650</v>
      </c>
      <c r="G121" s="139">
        <f>G123</f>
        <v>650</v>
      </c>
    </row>
    <row r="122" spans="1:7" ht="31.5" customHeight="1">
      <c r="A122" s="49" t="str">
        <f>'пр 10'!A240</f>
        <v>Уличное освещение</v>
      </c>
      <c r="B122" s="19" t="s">
        <v>59</v>
      </c>
      <c r="C122" s="19" t="s">
        <v>56</v>
      </c>
      <c r="D122" s="20" t="s">
        <v>195</v>
      </c>
      <c r="E122" s="19"/>
      <c r="F122" s="139">
        <f>F123</f>
        <v>650</v>
      </c>
      <c r="G122" s="139">
        <f>G123</f>
        <v>650</v>
      </c>
    </row>
    <row r="123" spans="1:7" ht="39.75" customHeight="1">
      <c r="A123" s="49" t="str">
        <f>'пр 10'!A243</f>
        <v>Прочая закупка товаров, работ и услуг для обеспечения государственных(муниципальных) нужд</v>
      </c>
      <c r="B123" s="12" t="s">
        <v>59</v>
      </c>
      <c r="C123" s="12" t="s">
        <v>56</v>
      </c>
      <c r="D123" s="20" t="s">
        <v>195</v>
      </c>
      <c r="E123" s="19" t="s">
        <v>136</v>
      </c>
      <c r="F123" s="140">
        <f>'пр 10'!H243</f>
        <v>650</v>
      </c>
      <c r="G123" s="140">
        <f>'пр 10'!I243</f>
        <v>650</v>
      </c>
    </row>
    <row r="124" spans="1:7" ht="24" customHeight="1" hidden="1">
      <c r="A124" s="25" t="s">
        <v>40</v>
      </c>
      <c r="B124" s="12" t="s">
        <v>59</v>
      </c>
      <c r="C124" s="12" t="s">
        <v>56</v>
      </c>
      <c r="D124" s="12" t="s">
        <v>67</v>
      </c>
      <c r="E124" s="12" t="s">
        <v>14</v>
      </c>
      <c r="F124" s="140">
        <f>F125</f>
        <v>0</v>
      </c>
      <c r="G124" s="140">
        <f>G125</f>
        <v>0</v>
      </c>
    </row>
    <row r="125" spans="1:7" ht="7.5" customHeight="1" hidden="1">
      <c r="A125" s="27" t="s">
        <v>42</v>
      </c>
      <c r="B125" s="12" t="s">
        <v>59</v>
      </c>
      <c r="C125" s="12" t="s">
        <v>56</v>
      </c>
      <c r="D125" s="12" t="s">
        <v>67</v>
      </c>
      <c r="E125" s="12" t="s">
        <v>14</v>
      </c>
      <c r="F125" s="140"/>
      <c r="G125" s="140"/>
    </row>
    <row r="126" spans="1:7" ht="15" customHeight="1" hidden="1">
      <c r="A126" s="27" t="str">
        <f>'пр 10'!A244</f>
        <v>Прочие мероприятия по благоустройству городских округов и поселений</v>
      </c>
      <c r="B126" s="12"/>
      <c r="C126" s="12"/>
      <c r="D126" s="12"/>
      <c r="E126" s="12"/>
      <c r="F126" s="140"/>
      <c r="G126" s="140"/>
    </row>
    <row r="127" spans="1:7" ht="33.75" customHeight="1">
      <c r="A127" s="42" t="str">
        <f>'пр 10'!A244</f>
        <v>Прочие мероприятия по благоустройству городских округов и поселений</v>
      </c>
      <c r="B127" s="19" t="s">
        <v>59</v>
      </c>
      <c r="C127" s="19" t="s">
        <v>56</v>
      </c>
      <c r="D127" s="12"/>
      <c r="E127" s="12"/>
      <c r="F127" s="140">
        <f>F129</f>
        <v>743.301</v>
      </c>
      <c r="G127" s="140">
        <f>G129</f>
        <v>731.37</v>
      </c>
    </row>
    <row r="128" spans="1:7" ht="33.75" customHeight="1" hidden="1">
      <c r="A128" s="27" t="s">
        <v>106</v>
      </c>
      <c r="B128" s="12" t="s">
        <v>59</v>
      </c>
      <c r="C128" s="12" t="s">
        <v>56</v>
      </c>
      <c r="D128" s="12" t="s">
        <v>196</v>
      </c>
      <c r="E128" s="12"/>
      <c r="F128" s="140"/>
      <c r="G128" s="140"/>
    </row>
    <row r="129" spans="1:7" ht="37.5" customHeight="1">
      <c r="A129" s="27" t="str">
        <f>A121</f>
        <v>Осуществление органами местного самоуправления полномочий местного значения</v>
      </c>
      <c r="B129" s="12" t="s">
        <v>59</v>
      </c>
      <c r="C129" s="12" t="s">
        <v>56</v>
      </c>
      <c r="D129" s="12" t="s">
        <v>196</v>
      </c>
      <c r="E129" s="12"/>
      <c r="F129" s="140">
        <f>F131</f>
        <v>743.301</v>
      </c>
      <c r="G129" s="140">
        <f>G131</f>
        <v>731.37</v>
      </c>
    </row>
    <row r="130" spans="1:7" ht="37.5" customHeight="1">
      <c r="A130" s="27" t="str">
        <f>'пр 10'!A248</f>
        <v>Прочие мероприятия по благоустройству городских округов и поселений</v>
      </c>
      <c r="B130" s="12" t="s">
        <v>59</v>
      </c>
      <c r="C130" s="12" t="s">
        <v>56</v>
      </c>
      <c r="D130" s="12" t="s">
        <v>196</v>
      </c>
      <c r="E130" s="12"/>
      <c r="F130" s="140">
        <f>F131</f>
        <v>743.301</v>
      </c>
      <c r="G130" s="140">
        <f>G131</f>
        <v>731.37</v>
      </c>
    </row>
    <row r="131" spans="1:7" ht="45" customHeight="1">
      <c r="A131" s="49" t="str">
        <f>'пр 10'!A251</f>
        <v>Прочая закупка товаров, работ и услуг для обеспечения государственных(муниципальных) нужд</v>
      </c>
      <c r="B131" s="12" t="s">
        <v>59</v>
      </c>
      <c r="C131" s="12" t="s">
        <v>56</v>
      </c>
      <c r="D131" s="12" t="s">
        <v>196</v>
      </c>
      <c r="E131" s="12" t="s">
        <v>136</v>
      </c>
      <c r="F131" s="140">
        <f>'пр 10'!H251</f>
        <v>743.301</v>
      </c>
      <c r="G131" s="140">
        <f>'пр 10'!I251</f>
        <v>731.37</v>
      </c>
    </row>
    <row r="132" spans="1:7" ht="33.75" customHeight="1" hidden="1">
      <c r="A132" s="27" t="s">
        <v>15</v>
      </c>
      <c r="B132" s="12" t="s">
        <v>59</v>
      </c>
      <c r="C132" s="12" t="s">
        <v>56</v>
      </c>
      <c r="D132" s="12" t="s">
        <v>195</v>
      </c>
      <c r="E132" s="12"/>
      <c r="F132" s="140"/>
      <c r="G132" s="140"/>
    </row>
    <row r="133" spans="1:7" ht="12.75" hidden="1">
      <c r="A133" s="21" t="s">
        <v>60</v>
      </c>
      <c r="B133" s="18" t="s">
        <v>59</v>
      </c>
      <c r="C133" s="18" t="s">
        <v>56</v>
      </c>
      <c r="D133" s="18" t="s">
        <v>195</v>
      </c>
      <c r="E133" s="18"/>
      <c r="F133" s="139">
        <v>0</v>
      </c>
      <c r="G133" s="139">
        <v>0</v>
      </c>
    </row>
    <row r="134" spans="1:7" ht="12.75" hidden="1">
      <c r="A134" s="21" t="s">
        <v>32</v>
      </c>
      <c r="B134" s="5" t="s">
        <v>59</v>
      </c>
      <c r="C134" s="5" t="s">
        <v>56</v>
      </c>
      <c r="D134" s="5" t="s">
        <v>195</v>
      </c>
      <c r="E134" s="5"/>
      <c r="F134" s="140"/>
      <c r="G134" s="140"/>
    </row>
    <row r="135" spans="1:7" ht="12.75" hidden="1">
      <c r="A135" s="24" t="e">
        <v>#REF!</v>
      </c>
      <c r="B135" s="5" t="s">
        <v>59</v>
      </c>
      <c r="C135" s="5" t="s">
        <v>56</v>
      </c>
      <c r="D135" s="5" t="s">
        <v>195</v>
      </c>
      <c r="E135" s="5"/>
      <c r="F135" s="140">
        <v>0</v>
      </c>
      <c r="G135" s="140">
        <v>0</v>
      </c>
    </row>
    <row r="136" spans="1:7" ht="26.25" customHeight="1" hidden="1">
      <c r="A136" s="24"/>
      <c r="B136" s="5"/>
      <c r="C136" s="5"/>
      <c r="D136" s="5"/>
      <c r="E136" s="5"/>
      <c r="F136" s="140"/>
      <c r="G136" s="140"/>
    </row>
    <row r="137" spans="1:7" ht="26.25" customHeight="1" hidden="1">
      <c r="A137" s="24" t="s">
        <v>106</v>
      </c>
      <c r="B137" s="5" t="s">
        <v>59</v>
      </c>
      <c r="C137" s="5" t="s">
        <v>56</v>
      </c>
      <c r="D137" s="5" t="s">
        <v>195</v>
      </c>
      <c r="E137" s="5"/>
      <c r="F137" s="140">
        <v>0</v>
      </c>
      <c r="G137" s="140">
        <v>0</v>
      </c>
    </row>
    <row r="138" spans="1:7" ht="22.5" hidden="1">
      <c r="A138" s="8" t="s">
        <v>137</v>
      </c>
      <c r="B138" s="5" t="s">
        <v>59</v>
      </c>
      <c r="C138" s="5" t="s">
        <v>56</v>
      </c>
      <c r="D138" s="5" t="s">
        <v>195</v>
      </c>
      <c r="E138" s="5" t="s">
        <v>136</v>
      </c>
      <c r="F138" s="140">
        <v>0</v>
      </c>
      <c r="G138" s="140">
        <v>0</v>
      </c>
    </row>
    <row r="139" spans="1:7" ht="44.25" customHeight="1">
      <c r="A139" s="28" t="str">
        <f>'пр 10'!A257</f>
        <v>Культура </v>
      </c>
      <c r="B139" s="19" t="s">
        <v>70</v>
      </c>
      <c r="C139" s="19" t="s">
        <v>10</v>
      </c>
      <c r="D139" s="19"/>
      <c r="E139" s="19"/>
      <c r="F139" s="139">
        <f>'пр 10'!H256</f>
        <v>7253</v>
      </c>
      <c r="G139" s="139">
        <f>'пр 10'!I256</f>
        <v>7253</v>
      </c>
    </row>
    <row r="140" spans="1:7" ht="12.75" hidden="1">
      <c r="A140" s="33" t="s">
        <v>64</v>
      </c>
      <c r="B140" s="19" t="s">
        <v>59</v>
      </c>
      <c r="C140" s="19" t="s">
        <v>56</v>
      </c>
      <c r="D140" s="20"/>
      <c r="E140" s="19"/>
      <c r="F140" s="139" t="e">
        <f>F148</f>
        <v>#REF!</v>
      </c>
      <c r="G140" s="139" t="e">
        <f>G148</f>
        <v>#REF!</v>
      </c>
    </row>
    <row r="141" spans="1:7" ht="51" hidden="1">
      <c r="A141" s="49" t="s">
        <v>65</v>
      </c>
      <c r="B141" s="19" t="s">
        <v>59</v>
      </c>
      <c r="C141" s="19" t="s">
        <v>56</v>
      </c>
      <c r="D141" s="20" t="s">
        <v>195</v>
      </c>
      <c r="E141" s="19"/>
      <c r="F141" s="139" t="e">
        <f>F142</f>
        <v>#REF!</v>
      </c>
      <c r="G141" s="139" t="e">
        <f>G142</f>
        <v>#REF!</v>
      </c>
    </row>
    <row r="142" spans="1:7" ht="25.5" hidden="1">
      <c r="A142" s="49" t="s">
        <v>13</v>
      </c>
      <c r="B142" s="12" t="s">
        <v>59</v>
      </c>
      <c r="C142" s="12" t="s">
        <v>56</v>
      </c>
      <c r="D142" s="20" t="s">
        <v>195</v>
      </c>
      <c r="E142" s="19"/>
      <c r="F142" s="140" t="e">
        <f>'пр 10'!#REF!</f>
        <v>#REF!</v>
      </c>
      <c r="G142" s="140" t="e">
        <f>'пр 10'!#REF!</f>
        <v>#REF!</v>
      </c>
    </row>
    <row r="143" spans="1:7" ht="12.75" hidden="1">
      <c r="A143" s="49" t="s">
        <v>15</v>
      </c>
      <c r="B143" s="12" t="s">
        <v>59</v>
      </c>
      <c r="C143" s="12" t="s">
        <v>56</v>
      </c>
      <c r="D143" s="20" t="s">
        <v>195</v>
      </c>
      <c r="E143" s="19"/>
      <c r="F143" s="140">
        <f>F144</f>
        <v>100</v>
      </c>
      <c r="G143" s="140">
        <f>G144</f>
        <v>100</v>
      </c>
    </row>
    <row r="144" spans="1:7" ht="12.75" hidden="1">
      <c r="A144" s="49" t="s">
        <v>60</v>
      </c>
      <c r="B144" s="12" t="s">
        <v>59</v>
      </c>
      <c r="C144" s="12" t="s">
        <v>56</v>
      </c>
      <c r="D144" s="20" t="s">
        <v>195</v>
      </c>
      <c r="E144" s="19"/>
      <c r="F144" s="140">
        <f>F145</f>
        <v>100</v>
      </c>
      <c r="G144" s="140">
        <f>G145</f>
        <v>100</v>
      </c>
    </row>
    <row r="145" spans="1:7" ht="12.75" hidden="1">
      <c r="A145" s="49" t="s">
        <v>32</v>
      </c>
      <c r="B145" s="12" t="s">
        <v>59</v>
      </c>
      <c r="C145" s="12" t="s">
        <v>56</v>
      </c>
      <c r="D145" s="20" t="s">
        <v>195</v>
      </c>
      <c r="E145" s="19"/>
      <c r="F145" s="140">
        <v>100</v>
      </c>
      <c r="G145" s="140">
        <v>100</v>
      </c>
    </row>
    <row r="146" spans="1:7" ht="12.75" hidden="1">
      <c r="A146" s="49" t="e">
        <f>'пр 10'!#REF!</f>
        <v>#REF!</v>
      </c>
      <c r="B146" s="19" t="s">
        <v>59</v>
      </c>
      <c r="C146" s="19" t="s">
        <v>56</v>
      </c>
      <c r="D146" s="20" t="s">
        <v>195</v>
      </c>
      <c r="E146" s="19"/>
      <c r="F146" s="140">
        <f>F147</f>
        <v>0</v>
      </c>
      <c r="G146" s="140">
        <f>G147</f>
        <v>0</v>
      </c>
    </row>
    <row r="147" spans="1:7" ht="6.75" customHeight="1" hidden="1">
      <c r="A147" s="49"/>
      <c r="B147" s="12"/>
      <c r="C147" s="12"/>
      <c r="D147" s="20"/>
      <c r="E147" s="19"/>
      <c r="F147" s="140"/>
      <c r="G147" s="140"/>
    </row>
    <row r="148" spans="1:7" ht="31.5" customHeight="1" hidden="1">
      <c r="A148" s="49" t="str">
        <f>A116</f>
        <v>РАСХОДЫ</v>
      </c>
      <c r="B148" s="19" t="s">
        <v>59</v>
      </c>
      <c r="C148" s="19" t="s">
        <v>56</v>
      </c>
      <c r="D148" s="20" t="s">
        <v>195</v>
      </c>
      <c r="E148" s="19"/>
      <c r="F148" s="139" t="e">
        <f>F149</f>
        <v>#REF!</v>
      </c>
      <c r="G148" s="139" t="e">
        <f>G149</f>
        <v>#REF!</v>
      </c>
    </row>
    <row r="149" spans="1:7" ht="39.75" customHeight="1" hidden="1">
      <c r="A149" s="49" t="s">
        <v>137</v>
      </c>
      <c r="B149" s="12" t="s">
        <v>59</v>
      </c>
      <c r="C149" s="12" t="s">
        <v>56</v>
      </c>
      <c r="D149" s="20" t="s">
        <v>195</v>
      </c>
      <c r="E149" s="19" t="s">
        <v>136</v>
      </c>
      <c r="F149" s="140" t="e">
        <f>'пр 10'!#REF!</f>
        <v>#REF!</v>
      </c>
      <c r="G149" s="140" t="e">
        <f>'пр 10'!#REF!</f>
        <v>#REF!</v>
      </c>
    </row>
    <row r="150" spans="1:7" ht="3" customHeight="1" hidden="1">
      <c r="A150" s="60" t="s">
        <v>137</v>
      </c>
      <c r="B150" s="5" t="s">
        <v>70</v>
      </c>
      <c r="C150" s="5" t="s">
        <v>10</v>
      </c>
      <c r="D150" s="12" t="s">
        <v>79</v>
      </c>
      <c r="E150" s="5" t="s">
        <v>151</v>
      </c>
      <c r="F150" s="140">
        <v>60</v>
      </c>
      <c r="G150" s="140">
        <v>60</v>
      </c>
    </row>
    <row r="151" spans="1:7" ht="39.75" customHeight="1">
      <c r="A151" s="31" t="str">
        <f>'пр 10'!A258</f>
        <v>Программные расходы органов местного самоуправления</v>
      </c>
      <c r="B151" s="5" t="s">
        <v>70</v>
      </c>
      <c r="C151" s="5" t="s">
        <v>10</v>
      </c>
      <c r="D151" s="5" t="s">
        <v>199</v>
      </c>
      <c r="E151" s="5"/>
      <c r="F151" s="140">
        <f>F139</f>
        <v>7253</v>
      </c>
      <c r="G151" s="140">
        <f>G139</f>
        <v>7253</v>
      </c>
    </row>
    <row r="152" spans="1:7" ht="32.25" customHeight="1">
      <c r="A152" s="8" t="s">
        <v>108</v>
      </c>
      <c r="B152" s="5" t="s">
        <v>70</v>
      </c>
      <c r="C152" s="5" t="s">
        <v>10</v>
      </c>
      <c r="D152" s="5" t="s">
        <v>199</v>
      </c>
      <c r="E152" s="5"/>
      <c r="F152" s="140">
        <f>F157+F158+F159+F160</f>
        <v>7253</v>
      </c>
      <c r="G152" s="140">
        <f>G157+G158+G159+G160</f>
        <v>7253</v>
      </c>
    </row>
    <row r="153" spans="1:7" ht="26.25" customHeight="1" hidden="1">
      <c r="A153" s="8" t="s">
        <v>138</v>
      </c>
      <c r="B153" s="5" t="s">
        <v>70</v>
      </c>
      <c r="C153" s="5" t="s">
        <v>10</v>
      </c>
      <c r="D153" s="5" t="s">
        <v>199</v>
      </c>
      <c r="E153" s="5" t="s">
        <v>132</v>
      </c>
      <c r="F153" s="140">
        <f>'пр 10'!H154</f>
        <v>50</v>
      </c>
      <c r="G153" s="140">
        <f>'пр 10'!I154</f>
        <v>50</v>
      </c>
    </row>
    <row r="154" spans="1:7" ht="24.75" customHeight="1" hidden="1">
      <c r="A154" s="8" t="s">
        <v>133</v>
      </c>
      <c r="B154" s="5" t="s">
        <v>70</v>
      </c>
      <c r="C154" s="5" t="s">
        <v>10</v>
      </c>
      <c r="D154" s="5" t="s">
        <v>199</v>
      </c>
      <c r="E154" s="5" t="s">
        <v>166</v>
      </c>
      <c r="F154" s="140">
        <f>'пр 10'!H155</f>
        <v>50</v>
      </c>
      <c r="G154" s="140">
        <f>'пр 10'!I155</f>
        <v>50</v>
      </c>
    </row>
    <row r="155" spans="1:7" ht="24.75" customHeight="1" hidden="1">
      <c r="A155" s="31" t="s">
        <v>106</v>
      </c>
      <c r="B155" s="5" t="s">
        <v>70</v>
      </c>
      <c r="C155" s="5" t="s">
        <v>10</v>
      </c>
      <c r="D155" s="5" t="s">
        <v>199</v>
      </c>
      <c r="E155" s="5"/>
      <c r="F155" s="140">
        <f>F156</f>
        <v>6103</v>
      </c>
      <c r="G155" s="140">
        <f>G156</f>
        <v>6103</v>
      </c>
    </row>
    <row r="156" spans="1:7" ht="24.75" customHeight="1" hidden="1">
      <c r="A156" s="24" t="s">
        <v>108</v>
      </c>
      <c r="B156" s="5" t="s">
        <v>70</v>
      </c>
      <c r="C156" s="5" t="s">
        <v>10</v>
      </c>
      <c r="D156" s="5" t="s">
        <v>199</v>
      </c>
      <c r="E156" s="5"/>
      <c r="F156" s="140">
        <f>F157+F158</f>
        <v>6103</v>
      </c>
      <c r="G156" s="140">
        <f>G157+G158</f>
        <v>6103</v>
      </c>
    </row>
    <row r="157" spans="1:7" s="58" customFormat="1" ht="44.25" customHeight="1">
      <c r="A157" s="8" t="s">
        <v>145</v>
      </c>
      <c r="B157" s="5" t="s">
        <v>70</v>
      </c>
      <c r="C157" s="5" t="s">
        <v>10</v>
      </c>
      <c r="D157" s="5" t="s">
        <v>199</v>
      </c>
      <c r="E157" s="5" t="s">
        <v>144</v>
      </c>
      <c r="F157" s="140">
        <f>'пр 10'!H263</f>
        <v>4687</v>
      </c>
      <c r="G157" s="140">
        <f>'пр 10'!I263</f>
        <v>4687</v>
      </c>
    </row>
    <row r="158" spans="1:7" ht="45" customHeight="1">
      <c r="A158" s="8" t="s">
        <v>211</v>
      </c>
      <c r="B158" s="5" t="s">
        <v>70</v>
      </c>
      <c r="C158" s="5" t="s">
        <v>10</v>
      </c>
      <c r="D158" s="5" t="s">
        <v>199</v>
      </c>
      <c r="E158" s="5" t="s">
        <v>165</v>
      </c>
      <c r="F158" s="140">
        <f>'пр 10'!H264</f>
        <v>1416</v>
      </c>
      <c r="G158" s="140">
        <f>'пр 10'!I264</f>
        <v>1416</v>
      </c>
    </row>
    <row r="159" spans="1:7" ht="33" customHeight="1">
      <c r="A159" s="136" t="str">
        <f>'пр 10'!A267</f>
        <v>Закупка товаров, работ, услуг в сфере информационно-коммуникационных технологий</v>
      </c>
      <c r="B159" s="5" t="s">
        <v>70</v>
      </c>
      <c r="C159" s="5" t="s">
        <v>10</v>
      </c>
      <c r="D159" s="5" t="s">
        <v>199</v>
      </c>
      <c r="E159" s="5" t="s">
        <v>149</v>
      </c>
      <c r="F159" s="140">
        <f>'пр 10'!H267</f>
        <v>50</v>
      </c>
      <c r="G159" s="140">
        <f>'пр 10'!I267</f>
        <v>50</v>
      </c>
    </row>
    <row r="160" spans="1:7" ht="33" customHeight="1">
      <c r="A160" s="8" t="str">
        <f>'пр 10'!A270</f>
        <v>Прочая закупка товаров, работ и услуг для обеспечения государственных(муниципальных) нужд</v>
      </c>
      <c r="B160" s="5" t="s">
        <v>70</v>
      </c>
      <c r="C160" s="5" t="s">
        <v>10</v>
      </c>
      <c r="D160" s="5" t="s">
        <v>199</v>
      </c>
      <c r="E160" s="5" t="s">
        <v>136</v>
      </c>
      <c r="F160" s="140">
        <f>'пр 10'!H270</f>
        <v>1100</v>
      </c>
      <c r="G160" s="140">
        <f>'пр 10'!I270</f>
        <v>1100</v>
      </c>
    </row>
    <row r="161" spans="1:7" ht="30" customHeight="1">
      <c r="A161" s="101" t="str">
        <f>'пр 10'!A272</f>
        <v>Пенсионное обеспечение</v>
      </c>
      <c r="B161" s="95" t="s">
        <v>115</v>
      </c>
      <c r="C161" s="95" t="s">
        <v>10</v>
      </c>
      <c r="D161" s="95"/>
      <c r="E161" s="5"/>
      <c r="F161" s="140">
        <f>'пр 10'!H271</f>
        <v>350</v>
      </c>
      <c r="G161" s="140">
        <f>'пр 10'!I271</f>
        <v>350</v>
      </c>
    </row>
    <row r="162" spans="1:7" ht="27" customHeight="1">
      <c r="A162" s="27" t="str">
        <f>'пр 10'!A275</f>
        <v>Осуществление органами местного самоуправления полномочий местного значения</v>
      </c>
      <c r="B162" s="79" t="s">
        <v>115</v>
      </c>
      <c r="C162" s="79" t="s">
        <v>10</v>
      </c>
      <c r="D162" s="79" t="s">
        <v>205</v>
      </c>
      <c r="E162" s="5"/>
      <c r="F162" s="140">
        <f>F163</f>
        <v>350</v>
      </c>
      <c r="G162" s="140">
        <f>G163</f>
        <v>350</v>
      </c>
    </row>
    <row r="163" spans="1:7" ht="12.75">
      <c r="A163" s="31" t="str">
        <f>'пр 10'!A276</f>
        <v>Доплаты к пенсиям муниципальных служащих</v>
      </c>
      <c r="B163" s="79" t="s">
        <v>115</v>
      </c>
      <c r="C163" s="79" t="s">
        <v>10</v>
      </c>
      <c r="D163" s="79" t="s">
        <v>205</v>
      </c>
      <c r="E163" s="5"/>
      <c r="F163" s="140">
        <f>F164</f>
        <v>350</v>
      </c>
      <c r="G163" s="140">
        <f>G164</f>
        <v>350</v>
      </c>
    </row>
    <row r="164" spans="1:7" ht="23.25" customHeight="1">
      <c r="A164" s="31" t="s">
        <v>209</v>
      </c>
      <c r="B164" s="79" t="s">
        <v>115</v>
      </c>
      <c r="C164" s="79" t="s">
        <v>10</v>
      </c>
      <c r="D164" s="79" t="s">
        <v>205</v>
      </c>
      <c r="E164" s="5" t="s">
        <v>208</v>
      </c>
      <c r="F164" s="140">
        <f>'пр 10'!H279</f>
        <v>350</v>
      </c>
      <c r="G164" s="140">
        <f>'пр 10'!I279</f>
        <v>350</v>
      </c>
    </row>
    <row r="165" spans="1:7" ht="25.5" customHeight="1">
      <c r="A165" s="166" t="s">
        <v>230</v>
      </c>
      <c r="B165" s="79" t="s">
        <v>88</v>
      </c>
      <c r="C165" s="79" t="s">
        <v>10</v>
      </c>
      <c r="D165" s="79"/>
      <c r="E165" s="5"/>
      <c r="F165" s="140">
        <f>F166</f>
        <v>16</v>
      </c>
      <c r="G165" s="140">
        <f>G166</f>
        <v>19</v>
      </c>
    </row>
    <row r="166" spans="1:7" ht="23.25" customHeight="1">
      <c r="A166" s="173" t="s">
        <v>223</v>
      </c>
      <c r="B166" s="79" t="s">
        <v>88</v>
      </c>
      <c r="C166" s="79" t="s">
        <v>10</v>
      </c>
      <c r="D166" s="79" t="s">
        <v>224</v>
      </c>
      <c r="E166" s="5" t="s">
        <v>225</v>
      </c>
      <c r="F166" s="140">
        <f>'пр 10'!H282</f>
        <v>16</v>
      </c>
      <c r="G166" s="140">
        <f>'пр 10'!I282</f>
        <v>19</v>
      </c>
    </row>
    <row r="167" spans="1:7" ht="63" customHeight="1" hidden="1">
      <c r="A167" s="31" t="str">
        <f>'пр 10'!A280</f>
        <v>Обслуживание государственного внутреннего и муниципального долга</v>
      </c>
      <c r="B167" s="79" t="s">
        <v>89</v>
      </c>
      <c r="C167" s="79" t="s">
        <v>56</v>
      </c>
      <c r="D167" s="79"/>
      <c r="E167" s="5"/>
      <c r="F167" s="140">
        <f>F168</f>
        <v>0</v>
      </c>
      <c r="G167" s="140">
        <f>G168</f>
        <v>0</v>
      </c>
    </row>
    <row r="168" spans="1:7" ht="12.75" hidden="1">
      <c r="A168" s="31" t="str">
        <f>A163</f>
        <v>Доплаты к пенсиям муниципальных служащих</v>
      </c>
      <c r="B168" s="79" t="s">
        <v>89</v>
      </c>
      <c r="C168" s="79" t="s">
        <v>56</v>
      </c>
      <c r="D168" s="79" t="s">
        <v>203</v>
      </c>
      <c r="E168" s="5"/>
      <c r="F168" s="140">
        <f>F169</f>
        <v>0</v>
      </c>
      <c r="G168" s="140">
        <f>G169</f>
        <v>0</v>
      </c>
    </row>
    <row r="169" spans="1:7" ht="35.25" customHeight="1" hidden="1">
      <c r="A169" s="31" t="str">
        <f>'пр 10'!A286</f>
        <v>Непрограммные расходы органов местного самоуправления за счет средств местного бюждета</v>
      </c>
      <c r="B169" s="79" t="s">
        <v>89</v>
      </c>
      <c r="C169" s="79" t="s">
        <v>56</v>
      </c>
      <c r="D169" s="79" t="s">
        <v>203</v>
      </c>
      <c r="E169" s="5" t="s">
        <v>208</v>
      </c>
      <c r="F169" s="140"/>
      <c r="G169" s="140"/>
    </row>
  </sheetData>
  <sheetProtection/>
  <mergeCells count="10">
    <mergeCell ref="A4:G5"/>
    <mergeCell ref="C1:G1"/>
    <mergeCell ref="G8:G9"/>
    <mergeCell ref="A8:A9"/>
    <mergeCell ref="F8:F9"/>
    <mergeCell ref="B8:B9"/>
    <mergeCell ref="C8:C9"/>
    <mergeCell ref="D8:D9"/>
    <mergeCell ref="E8:E9"/>
    <mergeCell ref="A3:G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customWidth="1"/>
    <col min="4" max="4" width="14.75390625" style="0" customWidth="1"/>
    <col min="5" max="5" width="14.625" style="0" customWidth="1"/>
  </cols>
  <sheetData>
    <row r="1" spans="2:6" ht="84.75" customHeight="1">
      <c r="B1" s="178" t="s">
        <v>243</v>
      </c>
      <c r="C1" s="178"/>
      <c r="D1" s="178"/>
      <c r="E1" s="178"/>
      <c r="F1" s="2"/>
    </row>
    <row r="2" ht="12.75">
      <c r="A2" s="55"/>
    </row>
    <row r="3" spans="1:6" ht="12.75" customHeight="1">
      <c r="A3" s="181" t="s">
        <v>231</v>
      </c>
      <c r="B3" s="181"/>
      <c r="C3" s="181"/>
      <c r="D3" s="3"/>
      <c r="E3" s="3"/>
      <c r="F3" s="3"/>
    </row>
    <row r="4" spans="1:6" ht="45.75" customHeight="1">
      <c r="A4" s="181"/>
      <c r="B4" s="181"/>
      <c r="C4" s="181"/>
      <c r="D4" s="3"/>
      <c r="E4" s="3"/>
      <c r="F4" s="3"/>
    </row>
    <row r="5" ht="12.75">
      <c r="A5" s="76"/>
    </row>
    <row r="7" spans="1:5" ht="29.25" customHeight="1">
      <c r="A7" s="231" t="s">
        <v>0</v>
      </c>
      <c r="B7" s="229" t="s">
        <v>3</v>
      </c>
      <c r="C7" s="230" t="s">
        <v>4</v>
      </c>
      <c r="D7" s="227" t="s">
        <v>7</v>
      </c>
      <c r="E7" s="227" t="s">
        <v>7</v>
      </c>
    </row>
    <row r="8" spans="1:5" ht="18.75" customHeight="1">
      <c r="A8" s="232"/>
      <c r="B8" s="229"/>
      <c r="C8" s="230"/>
      <c r="D8" s="227"/>
      <c r="E8" s="227"/>
    </row>
    <row r="9" spans="1:5" ht="12.75">
      <c r="A9" s="1">
        <v>1</v>
      </c>
      <c r="B9" s="1">
        <v>2</v>
      </c>
      <c r="C9" s="1">
        <v>3</v>
      </c>
      <c r="D9" s="17">
        <v>4</v>
      </c>
      <c r="E9" s="17">
        <v>4</v>
      </c>
    </row>
    <row r="10" spans="1:5" ht="12.75">
      <c r="A10" s="29" t="s">
        <v>8</v>
      </c>
      <c r="B10" s="34"/>
      <c r="C10" s="4"/>
      <c r="D10" s="143">
        <f>D11+D17+D19+D22+D26+D30+D34+D32+D40+D36</f>
        <v>45801.75593</v>
      </c>
      <c r="E10" s="143">
        <f>E11+E17+E19+E22+E26+E30+E34+E32+E40+E36</f>
        <v>28209.709</v>
      </c>
    </row>
    <row r="11" spans="1:5" ht="12.75">
      <c r="A11" s="7" t="s">
        <v>9</v>
      </c>
      <c r="B11" s="35" t="s">
        <v>10</v>
      </c>
      <c r="C11" s="23"/>
      <c r="D11" s="143">
        <f>D12+D14+D15+D16+D13</f>
        <v>16912.639</v>
      </c>
      <c r="E11" s="143">
        <f>E12+E14+E15+E16+E13</f>
        <v>16912.639</v>
      </c>
    </row>
    <row r="12" spans="1:5" ht="38.25">
      <c r="A12" s="31" t="s">
        <v>227</v>
      </c>
      <c r="B12" s="44" t="s">
        <v>10</v>
      </c>
      <c r="C12" s="6" t="s">
        <v>11</v>
      </c>
      <c r="D12" s="138">
        <f>'пр 8'!F13</f>
        <v>1771.539</v>
      </c>
      <c r="E12" s="138">
        <f>'пр 8'!G13</f>
        <v>1771.539</v>
      </c>
    </row>
    <row r="13" spans="1:5" ht="42" customHeight="1">
      <c r="A13" s="31" t="str">
        <f>'пр 10'!A26</f>
        <v>Функционирование законодательных (представительных)) органов Российской Федерации и органа местного самоуправления</v>
      </c>
      <c r="B13" s="44" t="s">
        <v>10</v>
      </c>
      <c r="C13" s="6" t="s">
        <v>56</v>
      </c>
      <c r="D13" s="138">
        <f>'пр 8'!F18</f>
        <v>0</v>
      </c>
      <c r="E13" s="138">
        <f>'пр 8'!G18</f>
        <v>0</v>
      </c>
    </row>
    <row r="14" spans="1:5" ht="54" customHeight="1">
      <c r="A14" s="31" t="s">
        <v>228</v>
      </c>
      <c r="B14" s="36" t="s">
        <v>10</v>
      </c>
      <c r="C14" s="5" t="s">
        <v>22</v>
      </c>
      <c r="D14" s="138">
        <f>'пр 8'!F24</f>
        <v>15041.1</v>
      </c>
      <c r="E14" s="138">
        <f>'пр 8'!G24</f>
        <v>15041.1</v>
      </c>
    </row>
    <row r="15" spans="1:5" ht="12" customHeight="1" hidden="1">
      <c r="A15" s="21" t="s">
        <v>87</v>
      </c>
      <c r="B15" s="36" t="s">
        <v>10</v>
      </c>
      <c r="C15" s="5" t="s">
        <v>85</v>
      </c>
      <c r="D15" s="138">
        <f>'пр 8'!F45</f>
        <v>0</v>
      </c>
      <c r="E15" s="138">
        <f>'пр 8'!G45</f>
        <v>0</v>
      </c>
    </row>
    <row r="16" spans="1:5" ht="12.75">
      <c r="A16" s="31" t="s">
        <v>51</v>
      </c>
      <c r="B16" s="36" t="s">
        <v>10</v>
      </c>
      <c r="C16" s="5" t="s">
        <v>48</v>
      </c>
      <c r="D16" s="138">
        <f>'пр 8'!F49</f>
        <v>100</v>
      </c>
      <c r="E16" s="138">
        <f>'пр 8'!G49</f>
        <v>100</v>
      </c>
    </row>
    <row r="17" spans="1:5" ht="14.25" customHeight="1">
      <c r="A17" s="15" t="s">
        <v>54</v>
      </c>
      <c r="B17" s="37" t="s">
        <v>11</v>
      </c>
      <c r="C17" s="16"/>
      <c r="D17" s="143">
        <f>'пр 8'!F55</f>
        <v>138.79999999999998</v>
      </c>
      <c r="E17" s="143">
        <f>'пр 8'!G55</f>
        <v>144.5</v>
      </c>
    </row>
    <row r="18" spans="1:5" ht="12.75">
      <c r="A18" s="49" t="s">
        <v>55</v>
      </c>
      <c r="B18" s="22" t="s">
        <v>11</v>
      </c>
      <c r="C18" s="11" t="s">
        <v>56</v>
      </c>
      <c r="D18" s="144">
        <f>'пр 8'!F56</f>
        <v>138.79999999999998</v>
      </c>
      <c r="E18" s="144">
        <f>'пр 8'!G56</f>
        <v>144.5</v>
      </c>
    </row>
    <row r="19" spans="1:5" ht="24">
      <c r="A19" s="42" t="s">
        <v>119</v>
      </c>
      <c r="B19" s="19" t="s">
        <v>56</v>
      </c>
      <c r="C19" s="19"/>
      <c r="D19" s="144">
        <f>'пр 8'!F62</f>
        <v>100</v>
      </c>
      <c r="E19" s="144">
        <f>'пр 8'!G62</f>
        <v>100</v>
      </c>
    </row>
    <row r="20" spans="1:5" ht="26.25" customHeight="1">
      <c r="A20" s="42" t="s">
        <v>114</v>
      </c>
      <c r="B20" s="51" t="s">
        <v>56</v>
      </c>
      <c r="C20" s="51" t="s">
        <v>96</v>
      </c>
      <c r="D20" s="144">
        <f>'пр 8'!F63</f>
        <v>50</v>
      </c>
      <c r="E20" s="144">
        <f>'пр 8'!G63</f>
        <v>50</v>
      </c>
    </row>
    <row r="21" spans="1:5" ht="12.75">
      <c r="A21" s="42" t="s">
        <v>116</v>
      </c>
      <c r="B21" s="51" t="s">
        <v>56</v>
      </c>
      <c r="C21" s="51" t="s">
        <v>115</v>
      </c>
      <c r="D21" s="144">
        <f>'пр 8'!F67</f>
        <v>50</v>
      </c>
      <c r="E21" s="144">
        <f>'пр 8'!G67</f>
        <v>50</v>
      </c>
    </row>
    <row r="22" spans="1:5" ht="12.75">
      <c r="A22" s="42" t="s">
        <v>101</v>
      </c>
      <c r="B22" s="22" t="s">
        <v>22</v>
      </c>
      <c r="C22" s="11"/>
      <c r="D22" s="145">
        <f>'пр 8'!F72</f>
        <v>1388.9</v>
      </c>
      <c r="E22" s="145">
        <f>'пр 8'!G72</f>
        <v>1478.5</v>
      </c>
    </row>
    <row r="23" spans="1:5" ht="35.25" customHeight="1" hidden="1">
      <c r="A23" s="42" t="str">
        <f>'пр 8'!A74</f>
        <v>Субвенция на осуществление отдельных областных государственных полномочий по регулированию тарифов в сфере водоснабжения и водоотведения</v>
      </c>
      <c r="B23" s="22" t="s">
        <v>22</v>
      </c>
      <c r="C23" s="11" t="s">
        <v>10</v>
      </c>
      <c r="D23" s="144">
        <f>'пр 8'!F74</f>
        <v>0</v>
      </c>
      <c r="E23" s="144">
        <f>'пр 8'!G74</f>
        <v>0</v>
      </c>
    </row>
    <row r="24" spans="1:5" ht="12.75">
      <c r="A24" s="64" t="s">
        <v>99</v>
      </c>
      <c r="B24" s="22" t="s">
        <v>22</v>
      </c>
      <c r="C24" s="11" t="s">
        <v>96</v>
      </c>
      <c r="D24" s="144">
        <f>'пр 8'!F81</f>
        <v>1388.9</v>
      </c>
      <c r="E24" s="144">
        <f>'пр 8'!G81</f>
        <v>1478.5</v>
      </c>
    </row>
    <row r="25" spans="1:5" ht="24" hidden="1">
      <c r="A25" s="42" t="s">
        <v>102</v>
      </c>
      <c r="B25" s="22" t="s">
        <v>22</v>
      </c>
      <c r="C25" s="11" t="s">
        <v>52</v>
      </c>
      <c r="D25" s="144">
        <f>'пр 8'!F87</f>
        <v>0</v>
      </c>
      <c r="E25" s="144">
        <f>'пр 8'!G87</f>
        <v>0</v>
      </c>
    </row>
    <row r="26" spans="1:5" ht="12.75">
      <c r="A26" s="28" t="s">
        <v>57</v>
      </c>
      <c r="B26" s="38" t="s">
        <v>59</v>
      </c>
      <c r="C26" s="4"/>
      <c r="D26" s="143">
        <f>'пр 8'!F90</f>
        <v>19642.41693</v>
      </c>
      <c r="E26" s="143">
        <f>'пр 8'!G90</f>
        <v>1952.07</v>
      </c>
    </row>
    <row r="27" spans="1:5" ht="12.75">
      <c r="A27" s="45" t="s">
        <v>58</v>
      </c>
      <c r="B27" s="46" t="s">
        <v>59</v>
      </c>
      <c r="C27" s="47" t="s">
        <v>10</v>
      </c>
      <c r="D27" s="138">
        <f>'пр 8'!F91</f>
        <v>58</v>
      </c>
      <c r="E27" s="138">
        <f>'пр 8'!G91</f>
        <v>58</v>
      </c>
    </row>
    <row r="28" spans="1:5" ht="12.75" customHeight="1">
      <c r="A28" s="45" t="s">
        <v>61</v>
      </c>
      <c r="B28" s="48" t="s">
        <v>59</v>
      </c>
      <c r="C28" s="20" t="s">
        <v>11</v>
      </c>
      <c r="D28" s="138">
        <f>'пр 8'!F102</f>
        <v>17678.41593</v>
      </c>
      <c r="E28" s="138">
        <f>'пр 8'!G102</f>
        <v>0</v>
      </c>
    </row>
    <row r="29" spans="1:5" ht="12.75">
      <c r="A29" s="45" t="s">
        <v>63</v>
      </c>
      <c r="B29" s="48" t="s">
        <v>59</v>
      </c>
      <c r="C29" s="20" t="s">
        <v>56</v>
      </c>
      <c r="D29" s="138">
        <f>'пр 8'!F112</f>
        <v>1906.001</v>
      </c>
      <c r="E29" s="138">
        <f>'пр 8'!G112</f>
        <v>1894.07</v>
      </c>
    </row>
    <row r="30" spans="1:5" ht="12.75">
      <c r="A30" s="21" t="s">
        <v>229</v>
      </c>
      <c r="B30" s="35" t="s">
        <v>70</v>
      </c>
      <c r="C30" s="18"/>
      <c r="D30" s="143">
        <f>'пр 8'!F139</f>
        <v>7253</v>
      </c>
      <c r="E30" s="143">
        <f>'пр 8'!G139</f>
        <v>7253</v>
      </c>
    </row>
    <row r="31" spans="1:5" ht="12.75">
      <c r="A31" s="21" t="s">
        <v>69</v>
      </c>
      <c r="B31" s="36" t="s">
        <v>70</v>
      </c>
      <c r="C31" s="5" t="s">
        <v>10</v>
      </c>
      <c r="D31" s="138">
        <f>'пр 8'!F151</f>
        <v>7253</v>
      </c>
      <c r="E31" s="138">
        <f>'пр 8'!G151</f>
        <v>7253</v>
      </c>
    </row>
    <row r="32" spans="1:5" ht="25.5" hidden="1">
      <c r="A32" s="21" t="s">
        <v>47</v>
      </c>
      <c r="B32" s="13" t="s">
        <v>88</v>
      </c>
      <c r="C32" s="13"/>
      <c r="D32" s="143">
        <f>SUM(D33)</f>
        <v>0</v>
      </c>
      <c r="E32" s="143">
        <f>SUM(E33)</f>
        <v>0</v>
      </c>
    </row>
    <row r="33" spans="1:5" ht="12.75" hidden="1">
      <c r="A33" s="31" t="s">
        <v>49</v>
      </c>
      <c r="B33" s="5" t="s">
        <v>88</v>
      </c>
      <c r="C33" s="5" t="s">
        <v>10</v>
      </c>
      <c r="D33" s="138">
        <v>0</v>
      </c>
      <c r="E33" s="138">
        <v>0</v>
      </c>
    </row>
    <row r="34" spans="1:5" ht="23.25" customHeight="1">
      <c r="A34" s="28" t="str">
        <f>'пр 8'!A161</f>
        <v>Пенсионное обеспечение</v>
      </c>
      <c r="B34" s="38" t="s">
        <v>115</v>
      </c>
      <c r="C34" s="19"/>
      <c r="D34" s="143">
        <f>'пр 8'!F161</f>
        <v>350</v>
      </c>
      <c r="E34" s="143">
        <f>'пр 8'!G161</f>
        <v>350</v>
      </c>
    </row>
    <row r="35" spans="1:5" ht="14.25" customHeight="1">
      <c r="A35" s="30" t="str">
        <f>'пр 8'!A161</f>
        <v>Пенсионное обеспечение</v>
      </c>
      <c r="B35" s="39" t="s">
        <v>115</v>
      </c>
      <c r="C35" s="12" t="s">
        <v>10</v>
      </c>
      <c r="D35" s="138">
        <f>D34</f>
        <v>350</v>
      </c>
      <c r="E35" s="138">
        <f>E34</f>
        <v>350</v>
      </c>
    </row>
    <row r="36" spans="1:5" ht="28.5" customHeight="1">
      <c r="A36" s="166" t="s">
        <v>47</v>
      </c>
      <c r="B36" s="38" t="s">
        <v>88</v>
      </c>
      <c r="C36" s="19"/>
      <c r="D36" s="143">
        <f>D37</f>
        <v>16</v>
      </c>
      <c r="E36" s="143">
        <f>E37</f>
        <v>19</v>
      </c>
    </row>
    <row r="37" spans="1:5" ht="27" customHeight="1">
      <c r="A37" s="173" t="s">
        <v>230</v>
      </c>
      <c r="B37" s="39" t="s">
        <v>88</v>
      </c>
      <c r="C37" s="12" t="s">
        <v>10</v>
      </c>
      <c r="D37" s="138">
        <f>'пр 8'!F165</f>
        <v>16</v>
      </c>
      <c r="E37" s="138">
        <f>'пр 8'!G166</f>
        <v>19</v>
      </c>
    </row>
    <row r="38" spans="1:5" s="58" customFormat="1" ht="21.75" customHeight="1" hidden="1">
      <c r="A38" s="59" t="s">
        <v>77</v>
      </c>
      <c r="B38" s="35" t="s">
        <v>89</v>
      </c>
      <c r="C38" s="18"/>
      <c r="D38" s="143"/>
      <c r="E38" s="143"/>
    </row>
    <row r="39" spans="1:5" ht="12.75" hidden="1">
      <c r="A39" s="60" t="s">
        <v>77</v>
      </c>
      <c r="B39" s="36" t="s">
        <v>89</v>
      </c>
      <c r="C39" s="5" t="s">
        <v>56</v>
      </c>
      <c r="D39" s="138">
        <f>D40</f>
        <v>0</v>
      </c>
      <c r="E39" s="138">
        <f>E40</f>
        <v>0</v>
      </c>
    </row>
    <row r="40" spans="1:5" ht="22.5" hidden="1">
      <c r="A40" s="60" t="s">
        <v>80</v>
      </c>
      <c r="B40" s="36" t="s">
        <v>89</v>
      </c>
      <c r="C40" s="5" t="s">
        <v>56</v>
      </c>
      <c r="D40" s="138">
        <f>'пр 8'!F169</f>
        <v>0</v>
      </c>
      <c r="E40" s="138">
        <f>'пр 8'!G169</f>
        <v>0</v>
      </c>
    </row>
  </sheetData>
  <sheetProtection/>
  <mergeCells count="7">
    <mergeCell ref="B1:E1"/>
    <mergeCell ref="D7:D8"/>
    <mergeCell ref="A7:A8"/>
    <mergeCell ref="A3:C4"/>
    <mergeCell ref="B7:B8"/>
    <mergeCell ref="C7:C8"/>
    <mergeCell ref="E7:E8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2021-10-20T05:36:26Z</cp:lastPrinted>
  <dcterms:created xsi:type="dcterms:W3CDTF">2008-04-17T03:20:55Z</dcterms:created>
  <dcterms:modified xsi:type="dcterms:W3CDTF">2021-10-20T05:36:32Z</dcterms:modified>
  <cp:category/>
  <cp:version/>
  <cp:contentType/>
  <cp:contentStatus/>
</cp:coreProperties>
</file>