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330" windowWidth="15180" windowHeight="9165" activeTab="1"/>
  </bookViews>
  <sheets>
    <sheet name="Лист1" sheetId="1" r:id="rId1"/>
    <sheet name="пр 10" sheetId="2" r:id="rId2"/>
    <sheet name="пр8" sheetId="3" r:id="rId3"/>
    <sheet name="пр6" sheetId="4" r:id="rId4"/>
  </sheets>
  <externalReferences>
    <externalReference r:id="rId7"/>
  </externalReferences>
  <definedNames/>
  <calcPr fullCalcOnLoad="1" refMode="R1C1"/>
</workbook>
</file>

<file path=xl/sharedStrings.xml><?xml version="1.0" encoding="utf-8"?>
<sst xmlns="http://schemas.openxmlformats.org/spreadsheetml/2006/main" count="2178" uniqueCount="207">
  <si>
    <t>Наименование показателя</t>
  </si>
  <si>
    <t>К  О  Д  Ы                                                                  классификации расходов бюджетов</t>
  </si>
  <si>
    <t>глав-ный распо-ряди-тель*</t>
  </si>
  <si>
    <t>раз-дел</t>
  </si>
  <si>
    <t>под-раз-дел</t>
  </si>
  <si>
    <t>целевая статья</t>
  </si>
  <si>
    <t>вид рас- хода</t>
  </si>
  <si>
    <t>классификация операций сектора государственного управления</t>
  </si>
  <si>
    <t>Сумма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</si>
  <si>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</si>
  <si>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</si>
  <si>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</si>
  <si>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</si>
  <si>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</si>
  <si>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716</t>
  </si>
  <si>
    <t>Выполнение функций органами местного самоуправления</t>
  </si>
  <si>
    <t>500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</si>
  <si>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</si>
  <si>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</si>
  <si>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</si>
  <si>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</si>
  <si>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</si>
  <si>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</si>
  <si>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</si>
  <si>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</si>
  <si>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</si>
  <si>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</si>
  <si>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</si>
  <si>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</si>
  <si>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Оплата работ, услуг</t>
  </si>
  <si>
    <t>220</t>
  </si>
  <si>
    <t>Услуги связи</t>
  </si>
  <si>
    <t>221</t>
  </si>
  <si>
    <t xml:space="preserve">Транспортные услуги </t>
  </si>
  <si>
    <t>222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</si>
  <si>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</si>
  <si>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</si>
  <si>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</si>
  <si>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225</t>
  </si>
  <si>
    <t>Прочие работы, услуги</t>
  </si>
  <si>
    <t>226</t>
  </si>
  <si>
    <t>Социальное обеспечение</t>
  </si>
  <si>
    <t>Пособия по социальной помощи населению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</si>
  <si>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</si>
  <si>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</si>
  <si>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</si>
  <si>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</si>
  <si>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</si>
  <si>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</si>
  <si>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нематериальных активов</t>
  </si>
  <si>
    <t>Увеличение стоимости материальных запасов</t>
  </si>
  <si>
    <t>340</t>
  </si>
  <si>
    <t>11</t>
  </si>
  <si>
    <t>013</t>
  </si>
  <si>
    <t>Резервные фонды</t>
  </si>
  <si>
    <t>12</t>
  </si>
  <si>
    <t>Резервные фонды местных администраций</t>
  </si>
  <si>
    <t>0700500</t>
  </si>
  <si>
    <t>НАЦИОНАЛЬНАЯ ОБОРОНА</t>
  </si>
  <si>
    <t>Мобилизационная  и вневойсковая подготовка</t>
  </si>
  <si>
    <t>03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</si>
  <si>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</si>
  <si>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</si>
  <si>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</si>
  <si>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Жилищное хозяйство</t>
  </si>
  <si>
    <t>05</t>
  </si>
  <si>
    <t>Приобретение работ, услуг</t>
  </si>
  <si>
    <t>Коммунальное хозяйство</t>
  </si>
  <si>
    <t>Субсидии юридическим лицам</t>
  </si>
  <si>
    <t>Безвозмездные перечисления организациям</t>
  </si>
  <si>
    <t xml:space="preserve">Безвозмездные перечисления организациям, за исключением государственных и муниципальных организаций  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</si>
  <si>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</si>
  <si>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</si>
  <si>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</si>
  <si>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</si>
  <si>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КУЛЬТУРА, КИНЕМАТОГРАФИЯ И СРЕДСТВА МАССОВОЙ ИНФОРМАЦИИ</t>
  </si>
  <si>
    <t xml:space="preserve">Культура </t>
  </si>
  <si>
    <t>08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</si>
  <si>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</si>
  <si>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</si>
  <si>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</si>
  <si>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</si>
  <si>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</si>
  <si>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</si>
  <si>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МЕЖБЮДЖЕТНЫЕ ТРАНСФЕРТЫ</t>
  </si>
  <si>
    <t>Иные межбюджетные трансферты</t>
  </si>
  <si>
    <t>Межбюджетные трансферты</t>
  </si>
  <si>
    <t>5210000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</si>
  <si>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</si>
  <si>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</si>
  <si>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</si>
  <si>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Безвозмездные перечисления бюджетам</t>
  </si>
  <si>
    <t>Перечисления другим бюджетам бюджетной системы Российской Федерации</t>
  </si>
  <si>
    <t>Озеленение</t>
  </si>
  <si>
    <t>ПО РАЗДЕЛАМ, ПОДРАЗДЕЛАМ,ЦЕЛЕВЫМ СТАТЬЯМ И ВИДАМ РАСХОДОВ ФУНКЦИОНАЛЬНОЙ КЛАССИФИКАЦИИ РАСХОДОВ БЮДЖЕТОВ РОССИЙСКОЙ ФЕДЕРАЦИИ</t>
  </si>
  <si>
    <t xml:space="preserve">                                           ПРОЕКТ БЮДЖЕТА</t>
  </si>
  <si>
    <t xml:space="preserve">                                            ПО РАЗДЕЛАМ, ПОДРАЗДЕЛАМ,ЦЕЛЕВЫМ                                                                                                            </t>
  </si>
  <si>
    <t>СТАТЬЯМ И ВИДАМ РАСХОДОВ</t>
  </si>
  <si>
    <t xml:space="preserve">                                   ВЕДОМСТВЕННАЯ СТРУКТУРА РАСХОДОВ</t>
  </si>
  <si>
    <t>07</t>
  </si>
  <si>
    <t>098</t>
  </si>
  <si>
    <t>Обеспечение проведения выборов и референдумов</t>
  </si>
  <si>
    <t>14</t>
  </si>
  <si>
    <t>00</t>
  </si>
  <si>
    <t xml:space="preserve">                                 ПРОГНОЗ РАСХОДА БЮДЖЕТА ЛИСТВЯНСКОГО МО НА 2011 ГОД</t>
  </si>
  <si>
    <t>Функционирование законодательных (представительных)) органов Российской Федерации и органа местного самоуправления</t>
  </si>
  <si>
    <t>0200002</t>
  </si>
  <si>
    <t>Проведение выборов в представительные органы муниципального образования</t>
  </si>
  <si>
    <t>010</t>
  </si>
  <si>
    <t>Досрочная целевая программа "Развитие автомобильных дорог общего пользования регионального или межмуниципального значения и местного значения в иркутской области на 2011-2014годы"</t>
  </si>
  <si>
    <t>09</t>
  </si>
  <si>
    <t>5224700</t>
  </si>
  <si>
    <t>7970600</t>
  </si>
  <si>
    <t>Фонд софинансирования</t>
  </si>
  <si>
    <t>Дорожное хозяйство (дорожные фонды)</t>
  </si>
  <si>
    <t>Целевые программы муниципальных образований (Долгосрочная целевая программа "Развитие автомобильных дорог общего пользования, находящихся в муниципальной собственности Листвянского муниципального образования на 2012-2014 годы")</t>
  </si>
  <si>
    <t>Целевые программы муниципальных образований (Долгосрочная целевая программа "Капитальный ремонт и ремонт придомовых территорий многоквартирных домов Листвянского муниципального образования на 2012-2014 годы")</t>
  </si>
  <si>
    <t>Целевые программы муниципальных образований (Долгосрочная целевая программа "Текущий ремонт муниципального жилого фонда Листвянского муниципального образования на 2013-2015 годы")</t>
  </si>
  <si>
    <t>Целевые программы муниципальных образований (Целевая программа "Повышение энергетической эффективности и энергосбережения в Листвянском муниципальном образовании на 2011-2015 годы)</t>
  </si>
  <si>
    <t>НАЦИОНАЛЬНАЯ ЭКОНОМИКА</t>
  </si>
  <si>
    <t>Мероприятия в области жилищного хозяйства</t>
  </si>
  <si>
    <t>91.1.60.00</t>
  </si>
  <si>
    <t>91.1.60.01</t>
  </si>
  <si>
    <t>91.1.60.04</t>
  </si>
  <si>
    <t>Осуществление органами местного самоуправления полномочий местного значения</t>
  </si>
  <si>
    <t>Обеспечение деятельности в сфере установленных функций</t>
  </si>
  <si>
    <t>Обеспечение деятельности органов местного самоуправления</t>
  </si>
  <si>
    <t>Резервный фонд администрации муниципального образования</t>
  </si>
  <si>
    <t>91.3.00.00</t>
  </si>
  <si>
    <t>91.3.51.18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</si>
  <si>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</si>
  <si>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</si>
  <si>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Подготовка населения и организаций к действиям в чрезвычайной ситуации в мирное и военное время</t>
  </si>
  <si>
    <t>91.1.60.06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</si>
  <si>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</si>
  <si>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</si>
  <si>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</si>
  <si>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91.1.60.07</t>
  </si>
  <si>
    <t>20.8.60.09</t>
  </si>
  <si>
    <t>Компенсация выпадающих доходов организациям, предоставляющим населению услуги по тарифам, не обеспечивающим возмещение издержек</t>
  </si>
  <si>
    <t>91.1.61.06</t>
  </si>
  <si>
    <t>91.1.60.09</t>
  </si>
  <si>
    <t>91.1.60.10</t>
  </si>
  <si>
    <t>Текущий ремонт всфере установленных функций</t>
  </si>
  <si>
    <t>91.1.61.2</t>
  </si>
  <si>
    <t>91.1.61.3</t>
  </si>
  <si>
    <t>91.1.61.05</t>
  </si>
  <si>
    <t>20.5.60.15</t>
  </si>
  <si>
    <t>Обеспечение деятельности в сфере установленных функций бюджетных, автономных и казенных учреждений</t>
  </si>
  <si>
    <t>91.1.60.20</t>
  </si>
  <si>
    <t>Реализация мероприятий по строительству, реконструкции, капитальному ремонту автомобильных дорог общего пользования местного значения, а также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муниципальной программы за счет средств местного бюджета</t>
  </si>
  <si>
    <t>20.1.99.01</t>
  </si>
  <si>
    <t>Текущий ремонтр муниципального жилого фонда</t>
  </si>
  <si>
    <t>21.1.99.11</t>
  </si>
  <si>
    <t>Реализация мероприятий муниципальной программы за счет средств местного бюджета</t>
  </si>
  <si>
    <t>20.9.99.00</t>
  </si>
  <si>
    <t>91.1.61.01</t>
  </si>
  <si>
    <t>121</t>
  </si>
  <si>
    <t>122</t>
  </si>
  <si>
    <t>Фонд оплаты труда государственных (муниципальных) органови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</si>
  <si>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</si>
  <si>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</si>
  <si>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</si>
  <si>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</si>
  <si>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прочих налогов, сборов и иных платежей</t>
  </si>
  <si>
    <t>850</t>
  </si>
  <si>
    <t>852</t>
  </si>
  <si>
    <t>870</t>
  </si>
  <si>
    <t>Резервные средства</t>
  </si>
  <si>
    <t>111</t>
  </si>
  <si>
    <t>630</t>
  </si>
  <si>
    <t>Фонд оплаты труда казенных учреждений и взносы по обязательному социальному страхованию</t>
  </si>
  <si>
    <t>000</t>
  </si>
  <si>
    <t>Фонд оплаты труда государственных (муниципальных) органов и взносы по обязательному социальному страхованию</t>
  </si>
  <si>
    <t>91.1.60.05</t>
  </si>
  <si>
    <t>123</t>
  </si>
  <si>
    <t>91.1.60.02</t>
  </si>
  <si>
    <t>91.1.60.03</t>
  </si>
  <si>
    <t>прочие расходы</t>
  </si>
  <si>
    <t>Иные выплаты, за исключением фонда оплаты труда государственных(муниципальных) органов, лицам, привлекаемым согласно законодательству для выполнения отдельных полномочий</t>
  </si>
  <si>
    <t>Закупка товаров, работ, услуг в сфере информационно-коммуникационных технологий</t>
  </si>
  <si>
    <t>242</t>
  </si>
  <si>
    <t>223</t>
  </si>
  <si>
    <t>91.1.60.08</t>
  </si>
  <si>
    <t>91.1.60.11</t>
  </si>
  <si>
    <t>91.1.60.12</t>
  </si>
  <si>
    <t>Субвенции на 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</si>
  <si>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экономики</t>
  </si>
  <si>
    <t>Иные мероприятия в сфере установленных функций</t>
  </si>
  <si>
    <t>Компенсация выпадающих доходов организациям, предоставляющим населению илищные услуги по тарифам, не обеспечивающим возмещение издерек</t>
  </si>
  <si>
    <t>Приобретение материальных и нематериальных активов в сфере установленных функций</t>
  </si>
  <si>
    <t>Субсидии некоммерческим организациям (за исключением государственных (муниципальных) учреждений)</t>
  </si>
  <si>
    <t>Иные выплаты персоналу казенных учреждений, за исключением фонда оплаты труда</t>
  </si>
  <si>
    <t>112</t>
  </si>
  <si>
    <t>Мероприятия по осуществлению деятельности дворцов и домов культуры, других учреждений культуры</t>
  </si>
  <si>
    <t>91.1.99.62</t>
  </si>
  <si>
    <t>540</t>
  </si>
  <si>
    <t xml:space="preserve">                       ЛИСТВЯНСКОГО МУНИЦИПАЛЬНОГО ОБРАЗОВАНИЯ НА 2016-2017Г.</t>
  </si>
  <si>
    <t>РАСПРЕДЕЛЕНИЕ РАСХОДОВ БЮДЖЕТА НА ПЛАНОВЫЙ ПЕРИОД 2016-2017 ГОДОВ</t>
  </si>
  <si>
    <t>РАСПРЕДЕЛЕНИЕ РАСХОДОВ БЮДЖЕТА ЛИСТВЯНСКОГО МО НА ПЛАНОВЫЙ ПЕРИОД 2016 И 2017 ГОДОВ ПО РАЗДЕЛАМ ФУНКЦИОНАЛЬНОЙ КЛАССИФИКАЦИИ РАСХОДОВ БЮДЖЕТОВ РОССИЙСКОЙ ФЕДЕРАЦИИ</t>
  </si>
  <si>
    <t>Целевые программы муниципальных образований (Целевая программа "Развитие автомобильных дорог общего пользования, находящихся в муниципальной собственности Листвянского муниципального образования")</t>
  </si>
  <si>
    <t>Целевые программы муниципальных образований (Целевая программа "Капитальный ремонт и ремонт придомовых территорий многоквартирных домов Листвянского муниципального образования")</t>
  </si>
  <si>
    <t>Субсидии на выравнивание обеспеченности поселений Иркутской области в целях реализации ими их отдельных полномочий</t>
  </si>
  <si>
    <t>91.2.01.07</t>
  </si>
  <si>
    <t>Приложение № 10                                                                                       к  проекту Решения Думы Листвянского МО о бюджете Листвянского муниципального образования на плановый период 2016-2017 годов                                                    от 17.12.2014г. №      -дгп</t>
  </si>
  <si>
    <t>Приложение №8                                                                                       к  проекту Решения Думы Листвянского МО о бюджете Листвянского муниципального образования на плановый период 2015-2016 годов                                                    от 17.12.2014г. №      -дгп</t>
  </si>
  <si>
    <t>Приложение №6                                                                                       к  проекту Решения Думы Листвянского МО о бюджете Листвянского муниципального образования на плановый период 2015-2016 годов                                                    от 17.12.2014г. №      -дгп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</si>
</sst>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_р_._-;\-* #,##0_р_._-;_-* &quot;-&quot;??_р_._-;_-@_-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0.000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</numFmts>
  <fonts count="66">
    <font>
      <sz val="10"/>
      <name val="Arial Cyr"/>
      <family val="0"/>
    </font>
    <font>
      <sz val="8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8"/>
      <color indexed="8"/>
      <name val="Arial Cyr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 Cyr"/>
      <family val="0"/>
    </font>
    <font>
      <b/>
      <sz val="8"/>
      <name val="Arial"/>
      <family val="2"/>
    </font>
    <font>
      <b/>
      <sz val="8"/>
      <name val="Arial Cyr"/>
      <family val="2"/>
    </font>
    <font>
      <b/>
      <sz val="8"/>
      <color indexed="8"/>
      <name val="Arial CYR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i/>
      <sz val="8"/>
      <color indexed="8"/>
      <name val="Arial Cyr"/>
      <family val="2"/>
    </font>
    <font>
      <b/>
      <i/>
      <sz val="8"/>
      <color indexed="8"/>
      <name val="Arial Cyr"/>
      <family val="0"/>
    </font>
    <font>
      <sz val="8"/>
      <color indexed="4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b/>
      <i/>
      <sz val="8"/>
      <color indexed="8"/>
      <name val="Arial CYR"/>
      <family val="2"/>
    </font>
    <font>
      <b/>
      <i/>
      <sz val="10"/>
      <name val="Arial Cyr"/>
      <family val="0"/>
    </font>
    <font>
      <b/>
      <i/>
      <sz val="9"/>
      <color indexed="8"/>
      <name val="Arial"/>
      <family val="2"/>
    </font>
    <font>
      <sz val="12"/>
      <name val="Arial Cyr"/>
      <family val="0"/>
    </font>
    <font>
      <b/>
      <i/>
      <sz val="8"/>
      <name val="Arial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49" fontId="16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4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4" fillId="0" borderId="13" xfId="0" applyFont="1" applyBorder="1" applyAlignment="1">
      <alignment/>
    </xf>
    <xf numFmtId="49" fontId="15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49" fontId="20" fillId="0" borderId="12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0" fontId="22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19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wrapText="1"/>
    </xf>
    <xf numFmtId="49" fontId="19" fillId="0" borderId="10" xfId="0" applyNumberFormat="1" applyFont="1" applyFill="1" applyBorder="1" applyAlignment="1">
      <alignment horizontal="center" wrapText="1"/>
    </xf>
    <xf numFmtId="49" fontId="19" fillId="0" borderId="10" xfId="60" applyNumberFormat="1" applyFont="1" applyFill="1" applyBorder="1" applyAlignment="1">
      <alignment horizontal="center" wrapText="1"/>
    </xf>
    <xf numFmtId="3" fontId="15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8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left" wrapText="1"/>
    </xf>
    <xf numFmtId="49" fontId="28" fillId="0" borderId="10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31" fillId="0" borderId="10" xfId="0" applyFont="1" applyBorder="1" applyAlignment="1">
      <alignment horizontal="left" wrapText="1"/>
    </xf>
    <xf numFmtId="3" fontId="4" fillId="0" borderId="0" xfId="0" applyNumberFormat="1" applyFont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9" fontId="19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left" wrapText="1"/>
    </xf>
    <xf numFmtId="172" fontId="15" fillId="0" borderId="10" xfId="0" applyNumberFormat="1" applyFont="1" applyBorder="1" applyAlignment="1">
      <alignment horizontal="center"/>
    </xf>
    <xf numFmtId="177" fontId="15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72" fontId="1" fillId="0" borderId="10" xfId="0" applyNumberFormat="1" applyFont="1" applyBorder="1" applyAlignment="1">
      <alignment horizontal="center"/>
    </xf>
    <xf numFmtId="172" fontId="15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7" fontId="1" fillId="0" borderId="11" xfId="0" applyNumberFormat="1" applyFont="1" applyBorder="1" applyAlignment="1">
      <alignment horizontal="center"/>
    </xf>
    <xf numFmtId="177" fontId="15" fillId="0" borderId="11" xfId="0" applyNumberFormat="1" applyFont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wrapText="1"/>
    </xf>
    <xf numFmtId="49" fontId="20" fillId="0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182" fontId="0" fillId="0" borderId="0" xfId="0" applyNumberFormat="1" applyAlignment="1">
      <alignment/>
    </xf>
    <xf numFmtId="0" fontId="0" fillId="32" borderId="0" xfId="0" applyFill="1" applyAlignment="1">
      <alignment/>
    </xf>
    <xf numFmtId="0" fontId="6" fillId="32" borderId="10" xfId="0" applyFont="1" applyFill="1" applyBorder="1" applyAlignment="1">
      <alignment horizontal="left" wrapText="1"/>
    </xf>
    <xf numFmtId="49" fontId="1" fillId="32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33" fillId="0" borderId="10" xfId="0" applyFont="1" applyBorder="1" applyAlignment="1">
      <alignment horizontal="left" wrapText="1"/>
    </xf>
    <xf numFmtId="0" fontId="30" fillId="32" borderId="0" xfId="0" applyFont="1" applyFill="1" applyAlignment="1">
      <alignment/>
    </xf>
    <xf numFmtId="0" fontId="33" fillId="32" borderId="10" xfId="0" applyFont="1" applyFill="1" applyBorder="1" applyAlignment="1">
      <alignment horizontal="left" wrapText="1"/>
    </xf>
    <xf numFmtId="49" fontId="28" fillId="32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 wrapText="1"/>
    </xf>
    <xf numFmtId="0" fontId="4" fillId="32" borderId="0" xfId="0" applyFont="1" applyFill="1" applyAlignment="1">
      <alignment/>
    </xf>
    <xf numFmtId="0" fontId="6" fillId="0" borderId="10" xfId="0" applyFont="1" applyFill="1" applyBorder="1" applyAlignment="1">
      <alignment horizontal="left" wrapText="1"/>
    </xf>
    <xf numFmtId="49" fontId="1" fillId="32" borderId="0" xfId="0" applyNumberFormat="1" applyFont="1" applyFill="1" applyBorder="1" applyAlignment="1">
      <alignment horizontal="center" wrapText="1"/>
    </xf>
    <xf numFmtId="0" fontId="0" fillId="32" borderId="0" xfId="0" applyFill="1" applyAlignment="1">
      <alignment/>
    </xf>
    <xf numFmtId="0" fontId="33" fillId="0" borderId="14" xfId="0" applyFont="1" applyFill="1" applyBorder="1" applyAlignment="1">
      <alignment horizontal="left" wrapText="1"/>
    </xf>
    <xf numFmtId="0" fontId="0" fillId="32" borderId="0" xfId="0" applyFont="1" applyFill="1" applyAlignment="1">
      <alignment/>
    </xf>
    <xf numFmtId="0" fontId="25" fillId="32" borderId="0" xfId="0" applyFont="1" applyFill="1" applyBorder="1" applyAlignment="1">
      <alignment wrapText="1"/>
    </xf>
    <xf numFmtId="49" fontId="29" fillId="0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49" fontId="20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9" fontId="20" fillId="0" borderId="10" xfId="60" applyNumberFormat="1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left" wrapText="1"/>
    </xf>
    <xf numFmtId="49" fontId="1" fillId="32" borderId="10" xfId="0" applyNumberFormat="1" applyFont="1" applyFill="1" applyBorder="1" applyAlignment="1">
      <alignment horizontal="center"/>
    </xf>
    <xf numFmtId="49" fontId="20" fillId="32" borderId="10" xfId="0" applyNumberFormat="1" applyFont="1" applyFill="1" applyBorder="1" applyAlignment="1">
      <alignment horizontal="center"/>
    </xf>
    <xf numFmtId="181" fontId="0" fillId="32" borderId="0" xfId="0" applyNumberFormat="1" applyFill="1" applyAlignment="1">
      <alignment/>
    </xf>
    <xf numFmtId="3" fontId="0" fillId="32" borderId="0" xfId="0" applyNumberFormat="1" applyFill="1" applyAlignment="1">
      <alignment/>
    </xf>
    <xf numFmtId="0" fontId="11" fillId="32" borderId="10" xfId="0" applyFont="1" applyFill="1" applyBorder="1" applyAlignment="1">
      <alignment horizontal="left" wrapText="1"/>
    </xf>
    <xf numFmtId="49" fontId="10" fillId="32" borderId="10" xfId="0" applyNumberFormat="1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wrapText="1"/>
    </xf>
    <xf numFmtId="0" fontId="11" fillId="32" borderId="14" xfId="0" applyFont="1" applyFill="1" applyBorder="1" applyAlignment="1">
      <alignment horizontal="left" wrapText="1"/>
    </xf>
    <xf numFmtId="0" fontId="11" fillId="32" borderId="16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left" wrapText="1"/>
    </xf>
    <xf numFmtId="0" fontId="20" fillId="32" borderId="10" xfId="0" applyFont="1" applyFill="1" applyBorder="1" applyAlignment="1">
      <alignment horizontal="left" wrapText="1"/>
    </xf>
    <xf numFmtId="0" fontId="12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wrapText="1"/>
    </xf>
    <xf numFmtId="172" fontId="15" fillId="34" borderId="10" xfId="0" applyNumberFormat="1" applyFont="1" applyFill="1" applyBorder="1" applyAlignment="1">
      <alignment horizontal="center"/>
    </xf>
    <xf numFmtId="49" fontId="28" fillId="0" borderId="10" xfId="0" applyNumberFormat="1" applyFont="1" applyBorder="1" applyAlignment="1">
      <alignment horizontal="center"/>
    </xf>
    <xf numFmtId="177" fontId="28" fillId="32" borderId="10" xfId="0" applyNumberFormat="1" applyFont="1" applyFill="1" applyBorder="1" applyAlignment="1">
      <alignment horizontal="center"/>
    </xf>
    <xf numFmtId="177" fontId="1" fillId="33" borderId="10" xfId="0" applyNumberFormat="1" applyFont="1" applyFill="1" applyBorder="1" applyAlignment="1">
      <alignment horizontal="center"/>
    </xf>
    <xf numFmtId="177" fontId="1" fillId="32" borderId="10" xfId="0" applyNumberFormat="1" applyFont="1" applyFill="1" applyBorder="1" applyAlignment="1">
      <alignment horizontal="center"/>
    </xf>
    <xf numFmtId="177" fontId="15" fillId="32" borderId="10" xfId="0" applyNumberFormat="1" applyFont="1" applyFill="1" applyBorder="1" applyAlignment="1">
      <alignment horizontal="center"/>
    </xf>
    <xf numFmtId="172" fontId="15" fillId="32" borderId="10" xfId="0" applyNumberFormat="1" applyFont="1" applyFill="1" applyBorder="1" applyAlignment="1">
      <alignment horizontal="center"/>
    </xf>
    <xf numFmtId="172" fontId="1" fillId="32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left" wrapText="1"/>
    </xf>
    <xf numFmtId="49" fontId="19" fillId="33" borderId="13" xfId="0" applyNumberFormat="1" applyFont="1" applyFill="1" applyBorder="1" applyAlignment="1">
      <alignment horizontal="center"/>
    </xf>
    <xf numFmtId="49" fontId="19" fillId="33" borderId="10" xfId="0" applyNumberFormat="1" applyFont="1" applyFill="1" applyBorder="1" applyAlignment="1">
      <alignment horizontal="center"/>
    </xf>
    <xf numFmtId="177" fontId="15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left" wrapText="1"/>
    </xf>
    <xf numFmtId="49" fontId="10" fillId="33" borderId="13" xfId="0" applyNumberFormat="1" applyFont="1" applyFill="1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49" fontId="1" fillId="32" borderId="0" xfId="0" applyNumberFormat="1" applyFont="1" applyFill="1" applyBorder="1" applyAlignment="1">
      <alignment horizontal="center" wrapText="1"/>
    </xf>
    <xf numFmtId="0" fontId="0" fillId="32" borderId="0" xfId="0" applyFill="1" applyAlignment="1">
      <alignment/>
    </xf>
    <xf numFmtId="3" fontId="0" fillId="0" borderId="10" xfId="0" applyNumberForma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78" fontId="15" fillId="32" borderId="10" xfId="0" applyNumberFormat="1" applyFont="1" applyFill="1" applyBorder="1" applyAlignment="1">
      <alignment horizontal="center"/>
    </xf>
    <xf numFmtId="177" fontId="1" fillId="32" borderId="10" xfId="0" applyNumberFormat="1" applyFont="1" applyFill="1" applyBorder="1" applyAlignment="1">
      <alignment/>
    </xf>
    <xf numFmtId="177" fontId="0" fillId="32" borderId="10" xfId="0" applyNumberFormat="1" applyFill="1" applyBorder="1" applyAlignment="1">
      <alignment/>
    </xf>
    <xf numFmtId="177" fontId="15" fillId="32" borderId="10" xfId="0" applyNumberFormat="1" applyFont="1" applyFill="1" applyBorder="1" applyAlignment="1">
      <alignment horizontal="center" wrapText="1"/>
    </xf>
    <xf numFmtId="177" fontId="1" fillId="32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.5-7-9%202015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пр 9"/>
      <sheetName val="пр 7"/>
      <sheetName val="пр 5"/>
    </sheetNames>
    <sheetDataSet>
      <sheetData sheetId="1">
        <row r="98">
          <cell r="H98">
            <v>0.7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3">
      <selection activeCell="K5" sqref="J5:K5"/>
    </sheetView>
  </sheetViews>
  <sheetFormatPr defaultColWidth="9.00390625" defaultRowHeight="12.75"/>
  <cols>
    <col min="1" max="1" width="32.125" style="0" customWidth="1"/>
    <col min="2" max="2" width="7.25390625" style="0" customWidth="1"/>
  </cols>
  <sheetData>
    <row r="1" spans="5:8" ht="12.75">
      <c r="E1" s="159"/>
      <c r="F1" s="159"/>
      <c r="G1" s="159"/>
      <c r="H1" s="159"/>
    </row>
    <row r="2" spans="2:3" ht="12.75">
      <c r="B2" s="65"/>
      <c r="C2" s="65" t="s">
        <v>95</v>
      </c>
    </row>
    <row r="3" spans="1:8" ht="12.75">
      <c r="A3" s="160" t="s">
        <v>104</v>
      </c>
      <c r="B3" s="160"/>
      <c r="C3" s="160"/>
      <c r="D3" s="160"/>
      <c r="E3" s="160"/>
      <c r="F3" s="160"/>
      <c r="G3" s="160"/>
      <c r="H3" s="160"/>
    </row>
    <row r="4" spans="1:8" ht="12.75" customHeight="1">
      <c r="A4" s="161" t="s">
        <v>96</v>
      </c>
      <c r="B4" s="161"/>
      <c r="C4" s="161"/>
      <c r="D4" s="161"/>
      <c r="E4" s="161"/>
      <c r="F4" s="3"/>
      <c r="G4" s="3"/>
      <c r="H4" s="3"/>
    </row>
    <row r="5" spans="1:8" ht="12.75">
      <c r="A5" s="161"/>
      <c r="B5" s="161"/>
      <c r="C5" s="161"/>
      <c r="D5" s="161"/>
      <c r="E5" s="161"/>
      <c r="F5" s="3"/>
      <c r="G5" s="3"/>
      <c r="H5" s="3"/>
    </row>
    <row r="6" spans="1:8" ht="28.5" customHeight="1">
      <c r="A6" s="66"/>
      <c r="B6" s="162" t="s">
        <v>97</v>
      </c>
      <c r="C6" s="162"/>
      <c r="D6" s="162"/>
      <c r="E6" s="66"/>
      <c r="F6" s="3"/>
      <c r="G6" s="3"/>
      <c r="H6" s="3"/>
    </row>
    <row r="7" spans="1:8" ht="12.75">
      <c r="A7" s="66"/>
      <c r="B7" s="66"/>
      <c r="C7" s="66"/>
      <c r="D7" s="66"/>
      <c r="E7" s="66"/>
      <c r="F7" s="3"/>
      <c r="G7" s="3"/>
      <c r="H7" s="3"/>
    </row>
    <row r="8" spans="1:8" ht="38.25">
      <c r="A8" s="24" t="s">
        <v>75</v>
      </c>
      <c r="B8" s="21" t="s">
        <v>14</v>
      </c>
      <c r="C8" s="21" t="s">
        <v>77</v>
      </c>
      <c r="D8" s="21"/>
      <c r="E8" s="21"/>
      <c r="F8" s="21"/>
      <c r="G8" s="21"/>
      <c r="H8" s="61">
        <f>H9</f>
        <v>1167</v>
      </c>
    </row>
    <row r="9" spans="1:8" ht="12.75">
      <c r="A9" s="24" t="s">
        <v>76</v>
      </c>
      <c r="B9" s="5" t="s">
        <v>14</v>
      </c>
      <c r="C9" s="5" t="s">
        <v>77</v>
      </c>
      <c r="D9" s="5" t="s">
        <v>11</v>
      </c>
      <c r="E9" s="5"/>
      <c r="F9" s="5"/>
      <c r="G9" s="5"/>
      <c r="H9" s="62">
        <f>H10</f>
        <v>1167</v>
      </c>
    </row>
    <row r="10" spans="1:8" ht="38.25">
      <c r="A10" s="34" t="s">
        <v>78</v>
      </c>
      <c r="B10" s="5" t="s">
        <v>14</v>
      </c>
      <c r="C10" s="5" t="s">
        <v>77</v>
      </c>
      <c r="D10" s="5" t="s">
        <v>11</v>
      </c>
      <c r="E10" s="5" t="s">
        <v>79</v>
      </c>
      <c r="F10" s="5"/>
      <c r="G10" s="5"/>
      <c r="H10" s="62">
        <f>H11</f>
        <v>1167</v>
      </c>
    </row>
    <row r="11" spans="1:8" ht="22.5">
      <c r="A11" s="27" t="s">
        <v>80</v>
      </c>
      <c r="B11" s="5" t="s">
        <v>14</v>
      </c>
      <c r="C11" s="5" t="s">
        <v>77</v>
      </c>
      <c r="D11" s="5" t="s">
        <v>11</v>
      </c>
      <c r="E11" s="5" t="s">
        <v>81</v>
      </c>
      <c r="F11" s="5"/>
      <c r="G11" s="5"/>
      <c r="H11" s="62">
        <f>H12</f>
        <v>1167</v>
      </c>
    </row>
    <row r="12" spans="1:8" ht="22.5">
      <c r="A12" s="8" t="s">
        <v>82</v>
      </c>
      <c r="B12" s="5" t="s">
        <v>14</v>
      </c>
      <c r="C12" s="5" t="s">
        <v>77</v>
      </c>
      <c r="D12" s="5" t="s">
        <v>11</v>
      </c>
      <c r="E12" s="5" t="s">
        <v>81</v>
      </c>
      <c r="F12" s="5" t="s">
        <v>83</v>
      </c>
      <c r="G12" s="5"/>
      <c r="H12" s="62">
        <f>H13+H28</f>
        <v>1167</v>
      </c>
    </row>
    <row r="13" spans="1:8" ht="12.75">
      <c r="A13" s="8" t="s">
        <v>17</v>
      </c>
      <c r="B13" s="5" t="s">
        <v>14</v>
      </c>
      <c r="C13" s="5" t="s">
        <v>77</v>
      </c>
      <c r="D13" s="5" t="s">
        <v>11</v>
      </c>
      <c r="E13" s="5" t="s">
        <v>81</v>
      </c>
      <c r="F13" s="5" t="s">
        <v>83</v>
      </c>
      <c r="G13" s="10">
        <v>200</v>
      </c>
      <c r="H13" s="62">
        <f>H14+H18+H27</f>
        <v>1117</v>
      </c>
    </row>
    <row r="14" spans="1:8" ht="24">
      <c r="A14" s="9" t="s">
        <v>19</v>
      </c>
      <c r="B14" s="5" t="s">
        <v>14</v>
      </c>
      <c r="C14" s="5" t="s">
        <v>77</v>
      </c>
      <c r="D14" s="5" t="s">
        <v>11</v>
      </c>
      <c r="E14" s="5" t="s">
        <v>81</v>
      </c>
      <c r="F14" s="5" t="s">
        <v>83</v>
      </c>
      <c r="G14" s="10">
        <v>210</v>
      </c>
      <c r="H14" s="62">
        <f>H15+H17+H16</f>
        <v>957</v>
      </c>
    </row>
    <row r="15" spans="1:8" ht="12.75">
      <c r="A15" s="8" t="s">
        <v>21</v>
      </c>
      <c r="B15" s="5" t="s">
        <v>14</v>
      </c>
      <c r="C15" s="5" t="s">
        <v>77</v>
      </c>
      <c r="D15" s="5" t="s">
        <v>11</v>
      </c>
      <c r="E15" s="5" t="s">
        <v>81</v>
      </c>
      <c r="F15" s="5" t="s">
        <v>83</v>
      </c>
      <c r="G15" s="10">
        <v>211</v>
      </c>
      <c r="H15" s="62">
        <v>750</v>
      </c>
    </row>
    <row r="16" spans="1:8" ht="15" customHeight="1">
      <c r="A16" s="8" t="s">
        <v>23</v>
      </c>
      <c r="B16" s="5" t="s">
        <v>14</v>
      </c>
      <c r="C16" s="5" t="s">
        <v>77</v>
      </c>
      <c r="D16" s="5" t="s">
        <v>11</v>
      </c>
      <c r="E16" s="5" t="s">
        <v>81</v>
      </c>
      <c r="F16" s="5" t="s">
        <v>83</v>
      </c>
      <c r="G16" s="10">
        <v>212</v>
      </c>
      <c r="H16" s="62">
        <v>10</v>
      </c>
    </row>
    <row r="17" spans="1:8" ht="12.75">
      <c r="A17" s="8" t="s">
        <v>25</v>
      </c>
      <c r="B17" s="5" t="s">
        <v>14</v>
      </c>
      <c r="C17" s="5" t="s">
        <v>77</v>
      </c>
      <c r="D17" s="5" t="s">
        <v>11</v>
      </c>
      <c r="E17" s="5" t="s">
        <v>81</v>
      </c>
      <c r="F17" s="5" t="s">
        <v>83</v>
      </c>
      <c r="G17" s="10">
        <v>213</v>
      </c>
      <c r="H17" s="62">
        <v>197</v>
      </c>
    </row>
    <row r="18" spans="1:8" ht="12.75">
      <c r="A18" s="9" t="s">
        <v>66</v>
      </c>
      <c r="B18" s="5" t="s">
        <v>14</v>
      </c>
      <c r="C18" s="5" t="s">
        <v>77</v>
      </c>
      <c r="D18" s="5" t="s">
        <v>11</v>
      </c>
      <c r="E18" s="5" t="s">
        <v>81</v>
      </c>
      <c r="F18" s="5" t="s">
        <v>83</v>
      </c>
      <c r="G18" s="10">
        <v>220</v>
      </c>
      <c r="H18" s="62">
        <f>H19+H20+H21+H23+H24</f>
        <v>130</v>
      </c>
    </row>
    <row r="19" spans="1:8" ht="12.75">
      <c r="A19" s="8" t="s">
        <v>31</v>
      </c>
      <c r="B19" s="5" t="s">
        <v>14</v>
      </c>
      <c r="C19" s="5" t="s">
        <v>77</v>
      </c>
      <c r="D19" s="5" t="s">
        <v>11</v>
      </c>
      <c r="E19" s="5" t="s">
        <v>81</v>
      </c>
      <c r="F19" s="5" t="s">
        <v>83</v>
      </c>
      <c r="G19" s="10">
        <v>221</v>
      </c>
      <c r="H19" s="62">
        <v>0</v>
      </c>
    </row>
    <row r="20" spans="1:8" ht="12.75">
      <c r="A20" s="8" t="s">
        <v>33</v>
      </c>
      <c r="B20" s="5" t="s">
        <v>14</v>
      </c>
      <c r="C20" s="5" t="s">
        <v>77</v>
      </c>
      <c r="D20" s="5" t="s">
        <v>11</v>
      </c>
      <c r="E20" s="5" t="s">
        <v>81</v>
      </c>
      <c r="F20" s="5" t="s">
        <v>83</v>
      </c>
      <c r="G20" s="10">
        <v>222</v>
      </c>
      <c r="H20" s="62">
        <v>0</v>
      </c>
    </row>
    <row r="21" spans="1:8" ht="12.75">
      <c r="A21" s="8" t="s">
        <v>35</v>
      </c>
      <c r="B21" s="5" t="s">
        <v>14</v>
      </c>
      <c r="C21" s="5" t="s">
        <v>77</v>
      </c>
      <c r="D21" s="5" t="s">
        <v>11</v>
      </c>
      <c r="E21" s="5" t="s">
        <v>81</v>
      </c>
      <c r="F21" s="5" t="s">
        <v>83</v>
      </c>
      <c r="G21" s="10">
        <v>223</v>
      </c>
      <c r="H21" s="62">
        <v>10</v>
      </c>
    </row>
    <row r="22" spans="1:8" ht="22.5" hidden="1">
      <c r="A22" s="8" t="s">
        <v>36</v>
      </c>
      <c r="B22" s="5" t="s">
        <v>14</v>
      </c>
      <c r="C22" s="5" t="s">
        <v>77</v>
      </c>
      <c r="D22" s="5" t="s">
        <v>11</v>
      </c>
      <c r="E22" s="5" t="s">
        <v>81</v>
      </c>
      <c r="F22" s="5" t="s">
        <v>83</v>
      </c>
      <c r="G22" s="10">
        <v>224</v>
      </c>
      <c r="H22" s="62"/>
    </row>
    <row r="23" spans="1:8" ht="22.5">
      <c r="A23" s="8" t="s">
        <v>37</v>
      </c>
      <c r="B23" s="5" t="s">
        <v>14</v>
      </c>
      <c r="C23" s="5" t="s">
        <v>77</v>
      </c>
      <c r="D23" s="5" t="s">
        <v>11</v>
      </c>
      <c r="E23" s="5" t="s">
        <v>81</v>
      </c>
      <c r="F23" s="5" t="s">
        <v>83</v>
      </c>
      <c r="G23" s="10">
        <v>225</v>
      </c>
      <c r="H23" s="62">
        <v>0</v>
      </c>
    </row>
    <row r="24" spans="1:8" ht="12.75">
      <c r="A24" s="8" t="s">
        <v>39</v>
      </c>
      <c r="B24" s="5" t="s">
        <v>14</v>
      </c>
      <c r="C24" s="5" t="s">
        <v>77</v>
      </c>
      <c r="D24" s="5" t="s">
        <v>11</v>
      </c>
      <c r="E24" s="5" t="s">
        <v>81</v>
      </c>
      <c r="F24" s="5" t="s">
        <v>83</v>
      </c>
      <c r="G24" s="10">
        <v>226</v>
      </c>
      <c r="H24" s="62">
        <v>120</v>
      </c>
    </row>
    <row r="25" spans="1:8" ht="12.75" hidden="1">
      <c r="A25" s="9" t="s">
        <v>41</v>
      </c>
      <c r="B25" s="5" t="s">
        <v>14</v>
      </c>
      <c r="C25" s="5" t="s">
        <v>77</v>
      </c>
      <c r="D25" s="5" t="s">
        <v>11</v>
      </c>
      <c r="E25" s="5" t="s">
        <v>81</v>
      </c>
      <c r="F25" s="5" t="s">
        <v>83</v>
      </c>
      <c r="G25" s="10">
        <v>260</v>
      </c>
      <c r="H25" s="62"/>
    </row>
    <row r="26" spans="1:8" ht="22.5" hidden="1">
      <c r="A26" s="8" t="s">
        <v>42</v>
      </c>
      <c r="B26" s="5" t="s">
        <v>14</v>
      </c>
      <c r="C26" s="5" t="s">
        <v>77</v>
      </c>
      <c r="D26" s="5" t="s">
        <v>11</v>
      </c>
      <c r="E26" s="5" t="s">
        <v>81</v>
      </c>
      <c r="F26" s="5" t="s">
        <v>83</v>
      </c>
      <c r="G26" s="10">
        <v>262</v>
      </c>
      <c r="H26" s="62"/>
    </row>
    <row r="27" spans="1:8" ht="12.75">
      <c r="A27" s="9" t="s">
        <v>43</v>
      </c>
      <c r="B27" s="5" t="s">
        <v>14</v>
      </c>
      <c r="C27" s="5" t="s">
        <v>77</v>
      </c>
      <c r="D27" s="5" t="s">
        <v>11</v>
      </c>
      <c r="E27" s="5" t="s">
        <v>81</v>
      </c>
      <c r="F27" s="5" t="s">
        <v>83</v>
      </c>
      <c r="G27" s="10">
        <v>290</v>
      </c>
      <c r="H27" s="62">
        <v>30</v>
      </c>
    </row>
    <row r="28" spans="1:8" ht="22.5">
      <c r="A28" s="8" t="s">
        <v>45</v>
      </c>
      <c r="B28" s="5" t="s">
        <v>14</v>
      </c>
      <c r="C28" s="5" t="s">
        <v>77</v>
      </c>
      <c r="D28" s="5" t="s">
        <v>11</v>
      </c>
      <c r="E28" s="5" t="s">
        <v>81</v>
      </c>
      <c r="F28" s="5" t="s">
        <v>83</v>
      </c>
      <c r="G28" s="10">
        <v>300</v>
      </c>
      <c r="H28" s="62">
        <f>H29+H30</f>
        <v>50</v>
      </c>
    </row>
    <row r="29" spans="1:8" ht="24">
      <c r="A29" s="9" t="s">
        <v>47</v>
      </c>
      <c r="B29" s="5" t="s">
        <v>14</v>
      </c>
      <c r="C29" s="5" t="s">
        <v>77</v>
      </c>
      <c r="D29" s="5" t="s">
        <v>11</v>
      </c>
      <c r="E29" s="5" t="s">
        <v>81</v>
      </c>
      <c r="F29" s="5" t="s">
        <v>83</v>
      </c>
      <c r="G29" s="10">
        <v>310</v>
      </c>
      <c r="H29" s="62">
        <v>0</v>
      </c>
    </row>
    <row r="30" spans="1:8" ht="24">
      <c r="A30" s="9" t="s">
        <v>50</v>
      </c>
      <c r="B30" s="5" t="s">
        <v>14</v>
      </c>
      <c r="C30" s="5" t="s">
        <v>77</v>
      </c>
      <c r="D30" s="5" t="s">
        <v>11</v>
      </c>
      <c r="E30" s="5" t="s">
        <v>81</v>
      </c>
      <c r="F30" s="5" t="s">
        <v>83</v>
      </c>
      <c r="G30" s="10">
        <v>340</v>
      </c>
      <c r="H30" s="62">
        <v>50</v>
      </c>
    </row>
    <row r="39" ht="12.75">
      <c r="A39" s="67"/>
    </row>
  </sheetData>
  <sheetProtection/>
  <mergeCells count="4">
    <mergeCell ref="E1:H1"/>
    <mergeCell ref="A3:H3"/>
    <mergeCell ref="A4:E5"/>
    <mergeCell ref="B6:D6"/>
  </mergeCells>
  <printOptions/>
  <pageMargins left="0.5" right="0.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0"/>
  <sheetViews>
    <sheetView tabSelected="1" zoomScalePageLayoutView="0" workbookViewId="0" topLeftCell="A267">
      <selection activeCell="H10" sqref="H10"/>
    </sheetView>
  </sheetViews>
  <sheetFormatPr defaultColWidth="9.00390625" defaultRowHeight="12.75"/>
  <cols>
    <col min="1" max="1" width="40.375" style="0" customWidth="1"/>
    <col min="2" max="2" width="5.125" style="0" customWidth="1"/>
    <col min="3" max="3" width="5.875" style="0" customWidth="1"/>
    <col min="4" max="4" width="5.25390625" style="0" customWidth="1"/>
    <col min="5" max="5" width="8.75390625" style="0" customWidth="1"/>
    <col min="6" max="6" width="5.375" style="0" customWidth="1"/>
    <col min="7" max="7" width="5.625" style="0" customWidth="1"/>
    <col min="8" max="9" width="13.75390625" style="64" customWidth="1"/>
    <col min="10" max="10" width="12.75390625" style="0" customWidth="1"/>
    <col min="11" max="11" width="18.125" style="0" bestFit="1" customWidth="1"/>
    <col min="12" max="12" width="11.125" style="0" bestFit="1" customWidth="1"/>
    <col min="13" max="13" width="17.625" style="0" customWidth="1"/>
    <col min="15" max="15" width="15.375" style="0" customWidth="1"/>
  </cols>
  <sheetData>
    <row r="1" spans="5:10" ht="97.5" customHeight="1">
      <c r="E1" s="159" t="s">
        <v>204</v>
      </c>
      <c r="F1" s="159"/>
      <c r="G1" s="159"/>
      <c r="H1" s="159"/>
      <c r="I1" s="2"/>
      <c r="J1" s="2"/>
    </row>
    <row r="2" spans="1:10" ht="19.5" customHeight="1">
      <c r="A2" s="163"/>
      <c r="B2" s="163"/>
      <c r="C2" s="163"/>
      <c r="D2" s="163"/>
      <c r="E2" s="163"/>
      <c r="F2" s="163"/>
      <c r="G2" s="163"/>
      <c r="H2" s="163"/>
      <c r="I2" s="2"/>
      <c r="J2" s="2"/>
    </row>
    <row r="3" spans="1:9" ht="24.75" customHeight="1">
      <c r="A3" s="160" t="s">
        <v>98</v>
      </c>
      <c r="B3" s="160"/>
      <c r="C3" s="160"/>
      <c r="D3" s="160"/>
      <c r="E3" s="160"/>
      <c r="F3" s="160"/>
      <c r="G3" s="160"/>
      <c r="H3" s="160"/>
      <c r="I3"/>
    </row>
    <row r="4" spans="1:10" ht="12.75" customHeight="1">
      <c r="A4" s="162" t="s">
        <v>197</v>
      </c>
      <c r="B4" s="162"/>
      <c r="C4" s="162"/>
      <c r="D4" s="162"/>
      <c r="E4" s="162"/>
      <c r="F4" s="3"/>
      <c r="G4" s="3"/>
      <c r="H4" s="82"/>
      <c r="I4" s="82"/>
      <c r="J4" s="3"/>
    </row>
    <row r="5" spans="1:10" ht="12.75">
      <c r="A5" s="162"/>
      <c r="B5" s="162"/>
      <c r="C5" s="162"/>
      <c r="D5" s="162"/>
      <c r="E5" s="162"/>
      <c r="F5" s="3"/>
      <c r="G5" s="3"/>
      <c r="H5" s="82"/>
      <c r="I5" s="82"/>
      <c r="J5" s="3"/>
    </row>
    <row r="7" spans="1:9" ht="24" customHeight="1">
      <c r="A7" s="164" t="s">
        <v>0</v>
      </c>
      <c r="B7" s="168" t="s">
        <v>1</v>
      </c>
      <c r="C7" s="168"/>
      <c r="D7" s="168"/>
      <c r="E7" s="168"/>
      <c r="F7" s="168"/>
      <c r="G7" s="168"/>
      <c r="H7" s="167" t="s">
        <v>8</v>
      </c>
      <c r="I7" s="167" t="s">
        <v>8</v>
      </c>
    </row>
    <row r="8" spans="1:9" ht="119.25" customHeight="1">
      <c r="A8" s="164"/>
      <c r="B8" s="76" t="s">
        <v>2</v>
      </c>
      <c r="C8" s="75" t="s">
        <v>3</v>
      </c>
      <c r="D8" s="76" t="s">
        <v>4</v>
      </c>
      <c r="E8" s="76" t="s">
        <v>5</v>
      </c>
      <c r="F8" s="76" t="s">
        <v>6</v>
      </c>
      <c r="G8" s="75" t="s">
        <v>7</v>
      </c>
      <c r="H8" s="167"/>
      <c r="I8" s="167"/>
    </row>
    <row r="9" spans="1:9" ht="12.7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62">
        <v>8</v>
      </c>
      <c r="I9" s="62">
        <v>8</v>
      </c>
    </row>
    <row r="10" spans="1:13" ht="12.75">
      <c r="A10" s="32" t="s">
        <v>9</v>
      </c>
      <c r="B10" s="4"/>
      <c r="C10" s="4"/>
      <c r="D10" s="4"/>
      <c r="E10" s="4"/>
      <c r="F10" s="4"/>
      <c r="G10" s="4"/>
      <c r="H10" s="178">
        <f>H11+H105+H162+H128+H249+H143</f>
        <v>35343</v>
      </c>
      <c r="I10" s="178">
        <f>I11+I105+I162+I128+I249+I143</f>
        <v>36922.3</v>
      </c>
      <c r="J10" s="64"/>
      <c r="K10" s="63"/>
      <c r="M10" s="101"/>
    </row>
    <row r="11" spans="1:16" ht="12.75">
      <c r="A11" s="7" t="s">
        <v>10</v>
      </c>
      <c r="B11" s="15">
        <v>716</v>
      </c>
      <c r="C11" s="21" t="s">
        <v>11</v>
      </c>
      <c r="D11" s="26"/>
      <c r="E11" s="26"/>
      <c r="F11" s="26"/>
      <c r="G11" s="26"/>
      <c r="H11" s="150">
        <f>H12+H47+H83+H99+H26</f>
        <v>15402</v>
      </c>
      <c r="I11" s="150">
        <f>I12+I47+I83+I99+I26</f>
        <v>15402</v>
      </c>
      <c r="L11" s="63"/>
      <c r="P11" s="64"/>
    </row>
    <row r="12" spans="1:9" ht="51.75" customHeight="1">
      <c r="A12" s="24" t="s">
        <v>12</v>
      </c>
      <c r="B12" s="15">
        <v>716</v>
      </c>
      <c r="C12" s="21" t="s">
        <v>11</v>
      </c>
      <c r="D12" s="21" t="s">
        <v>13</v>
      </c>
      <c r="E12" s="21"/>
      <c r="F12" s="21"/>
      <c r="G12" s="21"/>
      <c r="H12" s="150">
        <f>H13</f>
        <v>1183</v>
      </c>
      <c r="I12" s="150">
        <f>I13</f>
        <v>1183</v>
      </c>
    </row>
    <row r="13" spans="1:9" ht="38.25">
      <c r="A13" s="34" t="s">
        <v>124</v>
      </c>
      <c r="B13" s="1">
        <v>716</v>
      </c>
      <c r="C13" s="5" t="s">
        <v>11</v>
      </c>
      <c r="D13" s="5" t="s">
        <v>13</v>
      </c>
      <c r="E13" s="5" t="s">
        <v>121</v>
      </c>
      <c r="F13" s="5"/>
      <c r="G13" s="5"/>
      <c r="H13" s="149">
        <f>H14</f>
        <v>1183</v>
      </c>
      <c r="I13" s="149">
        <f>I14</f>
        <v>1183</v>
      </c>
    </row>
    <row r="14" spans="1:9" ht="22.5">
      <c r="A14" s="27" t="s">
        <v>125</v>
      </c>
      <c r="B14" s="5" t="s">
        <v>14</v>
      </c>
      <c r="C14" s="5" t="s">
        <v>11</v>
      </c>
      <c r="D14" s="5" t="s">
        <v>13</v>
      </c>
      <c r="E14" s="5" t="s">
        <v>122</v>
      </c>
      <c r="F14" s="5"/>
      <c r="G14" s="5"/>
      <c r="H14" s="149">
        <f>H16+H23</f>
        <v>1183</v>
      </c>
      <c r="I14" s="149">
        <f>I16+I23</f>
        <v>1183</v>
      </c>
    </row>
    <row r="15" spans="1:9" ht="33.75" hidden="1">
      <c r="A15" s="27" t="s">
        <v>159</v>
      </c>
      <c r="B15" s="5" t="s">
        <v>14</v>
      </c>
      <c r="C15" s="5" t="s">
        <v>11</v>
      </c>
      <c r="D15" s="5" t="s">
        <v>13</v>
      </c>
      <c r="E15" s="5" t="s">
        <v>122</v>
      </c>
      <c r="F15" s="5" t="s">
        <v>157</v>
      </c>
      <c r="G15" s="5" t="s">
        <v>103</v>
      </c>
      <c r="H15" s="149"/>
      <c r="I15" s="149"/>
    </row>
    <row r="16" spans="1:9" ht="33.75">
      <c r="A16" s="27" t="s">
        <v>159</v>
      </c>
      <c r="B16" s="5" t="s">
        <v>14</v>
      </c>
      <c r="C16" s="5" t="s">
        <v>11</v>
      </c>
      <c r="D16" s="5" t="s">
        <v>13</v>
      </c>
      <c r="E16" s="5" t="s">
        <v>122</v>
      </c>
      <c r="F16" s="5" t="s">
        <v>157</v>
      </c>
      <c r="G16" s="5" t="s">
        <v>172</v>
      </c>
      <c r="H16" s="149">
        <f>H17</f>
        <v>1168</v>
      </c>
      <c r="I16" s="149">
        <f>I17</f>
        <v>1168</v>
      </c>
    </row>
    <row r="17" spans="1:9" ht="12.75">
      <c r="A17" s="8" t="s">
        <v>17</v>
      </c>
      <c r="B17" s="5" t="s">
        <v>14</v>
      </c>
      <c r="C17" s="5" t="s">
        <v>11</v>
      </c>
      <c r="D17" s="5" t="s">
        <v>13</v>
      </c>
      <c r="E17" s="5" t="s">
        <v>122</v>
      </c>
      <c r="F17" s="5" t="s">
        <v>157</v>
      </c>
      <c r="G17" s="5" t="s">
        <v>18</v>
      </c>
      <c r="H17" s="149">
        <f>H18</f>
        <v>1168</v>
      </c>
      <c r="I17" s="149">
        <f>I18</f>
        <v>1168</v>
      </c>
    </row>
    <row r="18" spans="1:9" ht="24">
      <c r="A18" s="9" t="s">
        <v>19</v>
      </c>
      <c r="B18" s="5" t="s">
        <v>14</v>
      </c>
      <c r="C18" s="5" t="s">
        <v>11</v>
      </c>
      <c r="D18" s="5" t="s">
        <v>13</v>
      </c>
      <c r="E18" s="5" t="s">
        <v>122</v>
      </c>
      <c r="F18" s="5" t="s">
        <v>157</v>
      </c>
      <c r="G18" s="5" t="s">
        <v>20</v>
      </c>
      <c r="H18" s="149">
        <f>H19+H21</f>
        <v>1168</v>
      </c>
      <c r="I18" s="149">
        <f>I19+I21</f>
        <v>1168</v>
      </c>
    </row>
    <row r="19" spans="1:9" s="102" customFormat="1" ht="12.75">
      <c r="A19" s="103" t="s">
        <v>21</v>
      </c>
      <c r="B19" s="104" t="s">
        <v>14</v>
      </c>
      <c r="C19" s="104" t="s">
        <v>11</v>
      </c>
      <c r="D19" s="104" t="s">
        <v>13</v>
      </c>
      <c r="E19" s="104" t="s">
        <v>122</v>
      </c>
      <c r="F19" s="104" t="s">
        <v>157</v>
      </c>
      <c r="G19" s="104" t="s">
        <v>22</v>
      </c>
      <c r="H19" s="149">
        <v>932</v>
      </c>
      <c r="I19" s="149">
        <v>932</v>
      </c>
    </row>
    <row r="20" spans="1:9" s="102" customFormat="1" ht="12.75" hidden="1">
      <c r="A20" s="103"/>
      <c r="B20" s="104"/>
      <c r="C20" s="104"/>
      <c r="D20" s="104"/>
      <c r="E20" s="104"/>
      <c r="F20" s="104"/>
      <c r="G20" s="104"/>
      <c r="H20" s="149"/>
      <c r="I20" s="149"/>
    </row>
    <row r="21" spans="1:9" s="102" customFormat="1" ht="12.75">
      <c r="A21" s="103" t="s">
        <v>25</v>
      </c>
      <c r="B21" s="104" t="s">
        <v>14</v>
      </c>
      <c r="C21" s="104" t="s">
        <v>11</v>
      </c>
      <c r="D21" s="104" t="s">
        <v>13</v>
      </c>
      <c r="E21" s="104" t="s">
        <v>122</v>
      </c>
      <c r="F21" s="104" t="s">
        <v>157</v>
      </c>
      <c r="G21" s="104" t="s">
        <v>26</v>
      </c>
      <c r="H21" s="149">
        <v>236</v>
      </c>
      <c r="I21" s="149">
        <v>236</v>
      </c>
    </row>
    <row r="22" spans="1:9" ht="12.75" hidden="1">
      <c r="A22" s="8" t="s">
        <v>33</v>
      </c>
      <c r="B22" s="5" t="s">
        <v>14</v>
      </c>
      <c r="C22" s="5" t="s">
        <v>11</v>
      </c>
      <c r="D22" s="5" t="s">
        <v>13</v>
      </c>
      <c r="E22" s="5" t="s">
        <v>122</v>
      </c>
      <c r="F22" s="5" t="s">
        <v>16</v>
      </c>
      <c r="G22" s="5" t="s">
        <v>34</v>
      </c>
      <c r="H22" s="149"/>
      <c r="I22" s="149"/>
    </row>
    <row r="23" spans="1:9" ht="33.75">
      <c r="A23" s="27" t="s">
        <v>160</v>
      </c>
      <c r="B23" s="5" t="s">
        <v>14</v>
      </c>
      <c r="C23" s="5" t="s">
        <v>11</v>
      </c>
      <c r="D23" s="5" t="s">
        <v>13</v>
      </c>
      <c r="E23" s="5" t="s">
        <v>122</v>
      </c>
      <c r="F23" s="5" t="s">
        <v>158</v>
      </c>
      <c r="G23" s="5" t="s">
        <v>18</v>
      </c>
      <c r="H23" s="149">
        <f>H25+H24</f>
        <v>15</v>
      </c>
      <c r="I23" s="149">
        <f>I25+I24</f>
        <v>15</v>
      </c>
    </row>
    <row r="24" spans="1:9" ht="12.75">
      <c r="A24" s="8" t="s">
        <v>23</v>
      </c>
      <c r="B24" s="5" t="s">
        <v>14</v>
      </c>
      <c r="C24" s="5" t="s">
        <v>11</v>
      </c>
      <c r="D24" s="5" t="s">
        <v>13</v>
      </c>
      <c r="E24" s="5" t="s">
        <v>122</v>
      </c>
      <c r="F24" s="5" t="s">
        <v>158</v>
      </c>
      <c r="G24" s="5" t="s">
        <v>24</v>
      </c>
      <c r="H24" s="149">
        <v>10</v>
      </c>
      <c r="I24" s="149">
        <v>10</v>
      </c>
    </row>
    <row r="25" spans="1:9" ht="12.75">
      <c r="A25" s="8" t="s">
        <v>33</v>
      </c>
      <c r="B25" s="5" t="s">
        <v>14</v>
      </c>
      <c r="C25" s="5" t="s">
        <v>11</v>
      </c>
      <c r="D25" s="5" t="s">
        <v>13</v>
      </c>
      <c r="E25" s="5" t="s">
        <v>122</v>
      </c>
      <c r="F25" s="5" t="s">
        <v>158</v>
      </c>
      <c r="G25" s="5" t="s">
        <v>34</v>
      </c>
      <c r="H25" s="149">
        <v>5</v>
      </c>
      <c r="I25" s="149">
        <v>5</v>
      </c>
    </row>
    <row r="26" spans="1:9" s="68" customFormat="1" ht="51">
      <c r="A26" s="105" t="s">
        <v>105</v>
      </c>
      <c r="B26" s="21">
        <v>716</v>
      </c>
      <c r="C26" s="21" t="s">
        <v>11</v>
      </c>
      <c r="D26" s="21" t="s">
        <v>60</v>
      </c>
      <c r="E26" s="21"/>
      <c r="F26" s="21"/>
      <c r="G26" s="21"/>
      <c r="H26" s="150">
        <f>H27</f>
        <v>1105</v>
      </c>
      <c r="I26" s="150">
        <f>I27</f>
        <v>1105</v>
      </c>
    </row>
    <row r="27" spans="1:9" ht="38.25">
      <c r="A27" s="34" t="s">
        <v>124</v>
      </c>
      <c r="B27" s="6">
        <v>716</v>
      </c>
      <c r="C27" s="6" t="s">
        <v>11</v>
      </c>
      <c r="D27" s="6" t="s">
        <v>60</v>
      </c>
      <c r="E27" s="5" t="s">
        <v>121</v>
      </c>
      <c r="F27" s="6"/>
      <c r="G27" s="6"/>
      <c r="H27" s="149">
        <f>H28</f>
        <v>1105</v>
      </c>
      <c r="I27" s="149">
        <f>I28</f>
        <v>1105</v>
      </c>
    </row>
    <row r="28" spans="1:9" ht="25.5" customHeight="1">
      <c r="A28" s="27" t="s">
        <v>125</v>
      </c>
      <c r="B28" s="6">
        <v>716</v>
      </c>
      <c r="C28" s="6" t="s">
        <v>11</v>
      </c>
      <c r="D28" s="6" t="s">
        <v>60</v>
      </c>
      <c r="E28" s="5" t="s">
        <v>122</v>
      </c>
      <c r="F28" s="6"/>
      <c r="G28" s="6"/>
      <c r="H28" s="149">
        <f>H29+H33+H36</f>
        <v>1105</v>
      </c>
      <c r="I28" s="149">
        <f>I29+I33+I36</f>
        <v>1105</v>
      </c>
    </row>
    <row r="29" spans="1:9" ht="33.75">
      <c r="A29" s="27" t="s">
        <v>173</v>
      </c>
      <c r="B29" s="6">
        <v>716</v>
      </c>
      <c r="C29" s="6" t="s">
        <v>11</v>
      </c>
      <c r="D29" s="6" t="s">
        <v>60</v>
      </c>
      <c r="E29" s="5" t="s">
        <v>122</v>
      </c>
      <c r="F29" s="6" t="s">
        <v>157</v>
      </c>
      <c r="G29" s="6"/>
      <c r="H29" s="149">
        <f>H30</f>
        <v>990</v>
      </c>
      <c r="I29" s="149">
        <f>I30</f>
        <v>990</v>
      </c>
    </row>
    <row r="30" spans="1:9" ht="12.75">
      <c r="A30" s="70" t="s">
        <v>17</v>
      </c>
      <c r="B30" s="6">
        <v>716</v>
      </c>
      <c r="C30" s="6" t="s">
        <v>11</v>
      </c>
      <c r="D30" s="6" t="s">
        <v>60</v>
      </c>
      <c r="E30" s="5" t="s">
        <v>122</v>
      </c>
      <c r="F30" s="6" t="s">
        <v>157</v>
      </c>
      <c r="G30" s="6" t="s">
        <v>18</v>
      </c>
      <c r="H30" s="149">
        <f>H31+H32</f>
        <v>990</v>
      </c>
      <c r="I30" s="149">
        <f>I31+I32</f>
        <v>990</v>
      </c>
    </row>
    <row r="31" spans="1:11" ht="12.75">
      <c r="A31" s="70" t="s">
        <v>21</v>
      </c>
      <c r="B31" s="6">
        <v>716</v>
      </c>
      <c r="C31" s="6" t="s">
        <v>11</v>
      </c>
      <c r="D31" s="6" t="s">
        <v>60</v>
      </c>
      <c r="E31" s="5" t="s">
        <v>122</v>
      </c>
      <c r="F31" s="6" t="s">
        <v>157</v>
      </c>
      <c r="G31" s="6">
        <v>211</v>
      </c>
      <c r="H31" s="149">
        <v>771</v>
      </c>
      <c r="I31" s="149">
        <v>771</v>
      </c>
      <c r="J31" s="169"/>
      <c r="K31" s="170"/>
    </row>
    <row r="32" spans="1:11" ht="12.75">
      <c r="A32" s="70" t="s">
        <v>25</v>
      </c>
      <c r="B32" s="6">
        <v>716</v>
      </c>
      <c r="C32" s="6" t="s">
        <v>11</v>
      </c>
      <c r="D32" s="6" t="s">
        <v>60</v>
      </c>
      <c r="E32" s="5" t="s">
        <v>122</v>
      </c>
      <c r="F32" s="6" t="s">
        <v>157</v>
      </c>
      <c r="G32" s="6">
        <v>213</v>
      </c>
      <c r="H32" s="149">
        <v>219</v>
      </c>
      <c r="I32" s="149">
        <v>219</v>
      </c>
      <c r="J32" s="169"/>
      <c r="K32" s="170"/>
    </row>
    <row r="33" spans="1:9" ht="33.75">
      <c r="A33" s="27" t="s">
        <v>160</v>
      </c>
      <c r="B33" s="5" t="s">
        <v>14</v>
      </c>
      <c r="C33" s="5" t="s">
        <v>11</v>
      </c>
      <c r="D33" s="5" t="s">
        <v>60</v>
      </c>
      <c r="E33" s="5" t="s">
        <v>122</v>
      </c>
      <c r="F33" s="5" t="s">
        <v>158</v>
      </c>
      <c r="G33" s="5" t="s">
        <v>18</v>
      </c>
      <c r="H33" s="149">
        <f>H35+H34</f>
        <v>15</v>
      </c>
      <c r="I33" s="149">
        <f>I35+I34</f>
        <v>15</v>
      </c>
    </row>
    <row r="34" spans="1:9" ht="12.75">
      <c r="A34" s="8" t="s">
        <v>23</v>
      </c>
      <c r="B34" s="5" t="s">
        <v>14</v>
      </c>
      <c r="C34" s="5" t="s">
        <v>11</v>
      </c>
      <c r="D34" s="5" t="s">
        <v>60</v>
      </c>
      <c r="E34" s="5" t="s">
        <v>122</v>
      </c>
      <c r="F34" s="5" t="s">
        <v>158</v>
      </c>
      <c r="G34" s="5" t="s">
        <v>24</v>
      </c>
      <c r="H34" s="149">
        <v>10</v>
      </c>
      <c r="I34" s="149">
        <v>10</v>
      </c>
    </row>
    <row r="35" spans="1:9" ht="12.75">
      <c r="A35" s="8" t="s">
        <v>33</v>
      </c>
      <c r="B35" s="5" t="s">
        <v>14</v>
      </c>
      <c r="C35" s="5" t="s">
        <v>11</v>
      </c>
      <c r="D35" s="5" t="s">
        <v>60</v>
      </c>
      <c r="E35" s="5" t="s">
        <v>122</v>
      </c>
      <c r="F35" s="5" t="s">
        <v>158</v>
      </c>
      <c r="G35" s="5" t="s">
        <v>34</v>
      </c>
      <c r="H35" s="149">
        <v>5</v>
      </c>
      <c r="I35" s="149">
        <v>5</v>
      </c>
    </row>
    <row r="36" spans="1:11" ht="33.75">
      <c r="A36" s="69" t="s">
        <v>162</v>
      </c>
      <c r="B36" s="5" t="s">
        <v>14</v>
      </c>
      <c r="C36" s="5" t="s">
        <v>11</v>
      </c>
      <c r="D36" s="5" t="s">
        <v>60</v>
      </c>
      <c r="E36" s="5" t="s">
        <v>122</v>
      </c>
      <c r="F36" s="5" t="s">
        <v>161</v>
      </c>
      <c r="G36" s="5"/>
      <c r="H36" s="149">
        <f>H38</f>
        <v>100</v>
      </c>
      <c r="I36" s="149">
        <f>I38</f>
        <v>100</v>
      </c>
      <c r="J36" s="106"/>
      <c r="K36" s="107"/>
    </row>
    <row r="37" spans="1:11" ht="12.75">
      <c r="A37" s="70" t="s">
        <v>17</v>
      </c>
      <c r="B37" s="5" t="s">
        <v>14</v>
      </c>
      <c r="C37" s="5" t="s">
        <v>11</v>
      </c>
      <c r="D37" s="5" t="s">
        <v>60</v>
      </c>
      <c r="E37" s="5" t="s">
        <v>122</v>
      </c>
      <c r="F37" s="5" t="s">
        <v>161</v>
      </c>
      <c r="G37" s="5" t="s">
        <v>18</v>
      </c>
      <c r="H37" s="149">
        <f>H38</f>
        <v>100</v>
      </c>
      <c r="I37" s="149">
        <f>I38</f>
        <v>100</v>
      </c>
      <c r="J37" s="106"/>
      <c r="K37" s="107"/>
    </row>
    <row r="38" spans="1:11" ht="12.75">
      <c r="A38" s="70" t="s">
        <v>39</v>
      </c>
      <c r="B38" s="5" t="s">
        <v>14</v>
      </c>
      <c r="C38" s="5" t="s">
        <v>11</v>
      </c>
      <c r="D38" s="5" t="s">
        <v>60</v>
      </c>
      <c r="E38" s="5" t="s">
        <v>122</v>
      </c>
      <c r="F38" s="5" t="s">
        <v>161</v>
      </c>
      <c r="G38" s="5" t="s">
        <v>40</v>
      </c>
      <c r="H38" s="149">
        <v>100</v>
      </c>
      <c r="I38" s="149">
        <v>100</v>
      </c>
      <c r="J38" s="106"/>
      <c r="K38" s="107"/>
    </row>
    <row r="39" spans="1:11" ht="12.75" hidden="1">
      <c r="A39" s="70"/>
      <c r="B39" s="5" t="s">
        <v>14</v>
      </c>
      <c r="C39" s="5" t="s">
        <v>11</v>
      </c>
      <c r="D39" s="5" t="s">
        <v>13</v>
      </c>
      <c r="E39" s="5" t="s">
        <v>174</v>
      </c>
      <c r="F39" s="5" t="s">
        <v>158</v>
      </c>
      <c r="G39" s="5" t="s">
        <v>34</v>
      </c>
      <c r="H39" s="149"/>
      <c r="I39" s="149"/>
      <c r="J39" s="106"/>
      <c r="K39" s="107"/>
    </row>
    <row r="40" spans="1:9" ht="12.75" hidden="1">
      <c r="A40" s="70" t="s">
        <v>29</v>
      </c>
      <c r="B40" s="6">
        <v>716</v>
      </c>
      <c r="C40" s="6" t="s">
        <v>11</v>
      </c>
      <c r="D40" s="6" t="s">
        <v>60</v>
      </c>
      <c r="E40" s="5" t="s">
        <v>122</v>
      </c>
      <c r="F40" s="6" t="s">
        <v>175</v>
      </c>
      <c r="G40" s="6">
        <v>220</v>
      </c>
      <c r="H40" s="149">
        <v>0</v>
      </c>
      <c r="I40" s="149">
        <v>0</v>
      </c>
    </row>
    <row r="41" spans="1:9" ht="12.75" hidden="1">
      <c r="A41" s="70" t="s">
        <v>33</v>
      </c>
      <c r="B41" s="6">
        <v>716</v>
      </c>
      <c r="C41" s="6" t="s">
        <v>11</v>
      </c>
      <c r="D41" s="6" t="s">
        <v>60</v>
      </c>
      <c r="E41" s="5" t="s">
        <v>122</v>
      </c>
      <c r="F41" s="6" t="s">
        <v>175</v>
      </c>
      <c r="G41" s="6">
        <v>222</v>
      </c>
      <c r="H41" s="149">
        <v>0</v>
      </c>
      <c r="I41" s="149">
        <v>0</v>
      </c>
    </row>
    <row r="42" spans="1:9" ht="12.75" hidden="1">
      <c r="A42" s="8" t="s">
        <v>39</v>
      </c>
      <c r="B42" s="6">
        <v>717</v>
      </c>
      <c r="C42" s="6" t="s">
        <v>11</v>
      </c>
      <c r="D42" s="6" t="s">
        <v>60</v>
      </c>
      <c r="E42" s="5" t="s">
        <v>176</v>
      </c>
      <c r="F42" s="6">
        <v>500</v>
      </c>
      <c r="G42" s="6">
        <v>222</v>
      </c>
      <c r="H42" s="149">
        <v>0</v>
      </c>
      <c r="I42" s="149">
        <v>0</v>
      </c>
    </row>
    <row r="43" spans="1:9" ht="12.75" hidden="1">
      <c r="A43" s="70" t="s">
        <v>43</v>
      </c>
      <c r="B43" s="6">
        <v>718</v>
      </c>
      <c r="C43" s="6" t="s">
        <v>11</v>
      </c>
      <c r="D43" s="6" t="s">
        <v>60</v>
      </c>
      <c r="E43" s="5" t="s">
        <v>177</v>
      </c>
      <c r="F43" s="6">
        <v>500</v>
      </c>
      <c r="G43" s="6">
        <v>222</v>
      </c>
      <c r="H43" s="149">
        <v>0</v>
      </c>
      <c r="I43" s="149">
        <v>0</v>
      </c>
    </row>
    <row r="44" spans="1:9" ht="12.75" hidden="1">
      <c r="A44" s="70" t="s">
        <v>45</v>
      </c>
      <c r="B44" s="6">
        <v>719</v>
      </c>
      <c r="C44" s="6" t="s">
        <v>11</v>
      </c>
      <c r="D44" s="6" t="s">
        <v>60</v>
      </c>
      <c r="E44" s="5" t="s">
        <v>123</v>
      </c>
      <c r="F44" s="6">
        <v>500</v>
      </c>
      <c r="G44" s="6">
        <v>222</v>
      </c>
      <c r="H44" s="149">
        <f>H45</f>
        <v>0</v>
      </c>
      <c r="I44" s="149">
        <f>I45</f>
        <v>0</v>
      </c>
    </row>
    <row r="45" spans="1:9" ht="12.75" hidden="1">
      <c r="A45" s="70" t="s">
        <v>50</v>
      </c>
      <c r="B45" s="6">
        <v>720</v>
      </c>
      <c r="C45" s="6" t="s">
        <v>11</v>
      </c>
      <c r="D45" s="6" t="s">
        <v>60</v>
      </c>
      <c r="E45" s="5" t="s">
        <v>174</v>
      </c>
      <c r="F45" s="6">
        <v>500</v>
      </c>
      <c r="G45" s="6">
        <v>222</v>
      </c>
      <c r="H45" s="149">
        <v>0</v>
      </c>
      <c r="I45" s="149">
        <v>0</v>
      </c>
    </row>
    <row r="46" spans="1:11" ht="12.75" hidden="1">
      <c r="A46" s="8" t="s">
        <v>39</v>
      </c>
      <c r="B46" s="6">
        <v>721</v>
      </c>
      <c r="C46" s="6" t="s">
        <v>11</v>
      </c>
      <c r="D46" s="6" t="s">
        <v>60</v>
      </c>
      <c r="E46" s="5" t="s">
        <v>122</v>
      </c>
      <c r="F46" s="6" t="s">
        <v>175</v>
      </c>
      <c r="G46" s="6" t="s">
        <v>40</v>
      </c>
      <c r="H46" s="149">
        <v>0</v>
      </c>
      <c r="I46" s="149">
        <v>0</v>
      </c>
      <c r="J46" s="169" t="s">
        <v>178</v>
      </c>
      <c r="K46" s="170"/>
    </row>
    <row r="47" spans="1:9" ht="76.5">
      <c r="A47" s="24" t="s">
        <v>27</v>
      </c>
      <c r="B47" s="14" t="s">
        <v>14</v>
      </c>
      <c r="C47" s="14" t="s">
        <v>11</v>
      </c>
      <c r="D47" s="14" t="s">
        <v>28</v>
      </c>
      <c r="E47" s="14"/>
      <c r="F47" s="14"/>
      <c r="G47" s="14"/>
      <c r="H47" s="150">
        <f>H48+H96</f>
        <v>13014</v>
      </c>
      <c r="I47" s="150">
        <f>I48+I96</f>
        <v>13014</v>
      </c>
    </row>
    <row r="48" spans="1:11" ht="38.25">
      <c r="A48" s="34" t="s">
        <v>124</v>
      </c>
      <c r="B48" s="5" t="s">
        <v>14</v>
      </c>
      <c r="C48" s="5" t="s">
        <v>11</v>
      </c>
      <c r="D48" s="5" t="s">
        <v>28</v>
      </c>
      <c r="E48" s="5" t="s">
        <v>121</v>
      </c>
      <c r="F48" s="5"/>
      <c r="G48" s="5"/>
      <c r="H48" s="149">
        <f>H49</f>
        <v>13014</v>
      </c>
      <c r="I48" s="149">
        <f>I49</f>
        <v>13014</v>
      </c>
      <c r="K48" s="92"/>
    </row>
    <row r="49" spans="1:9" ht="22.5">
      <c r="A49" s="27" t="s">
        <v>126</v>
      </c>
      <c r="B49" s="5" t="s">
        <v>14</v>
      </c>
      <c r="C49" s="5" t="s">
        <v>11</v>
      </c>
      <c r="D49" s="5" t="s">
        <v>28</v>
      </c>
      <c r="E49" s="5" t="s">
        <v>122</v>
      </c>
      <c r="F49" s="5"/>
      <c r="G49" s="5"/>
      <c r="H49" s="149">
        <f>H50+H56+H62+H70+H94+H60</f>
        <v>13014</v>
      </c>
      <c r="I49" s="149">
        <f>I50+I56+I62+I70+I94+I60</f>
        <v>13014</v>
      </c>
    </row>
    <row r="50" spans="1:9" s="68" customFormat="1" ht="33.75">
      <c r="A50" s="27" t="s">
        <v>173</v>
      </c>
      <c r="B50" s="14" t="s">
        <v>14</v>
      </c>
      <c r="C50" s="14" t="s">
        <v>11</v>
      </c>
      <c r="D50" s="14" t="s">
        <v>28</v>
      </c>
      <c r="E50" s="14" t="s">
        <v>122</v>
      </c>
      <c r="F50" s="14" t="s">
        <v>157</v>
      </c>
      <c r="G50" s="14"/>
      <c r="H50" s="150">
        <f>H51</f>
        <v>9410</v>
      </c>
      <c r="I50" s="150">
        <f>I51</f>
        <v>9410</v>
      </c>
    </row>
    <row r="51" spans="1:9" s="80" customFormat="1" ht="12.75">
      <c r="A51" s="108" t="s">
        <v>17</v>
      </c>
      <c r="B51" s="78" t="s">
        <v>14</v>
      </c>
      <c r="C51" s="78" t="s">
        <v>11</v>
      </c>
      <c r="D51" s="78" t="s">
        <v>28</v>
      </c>
      <c r="E51" s="78" t="s">
        <v>122</v>
      </c>
      <c r="F51" s="78" t="s">
        <v>157</v>
      </c>
      <c r="G51" s="78" t="s">
        <v>18</v>
      </c>
      <c r="H51" s="147">
        <f>H52</f>
        <v>9410</v>
      </c>
      <c r="I51" s="147">
        <f>I52</f>
        <v>9410</v>
      </c>
    </row>
    <row r="52" spans="1:9" ht="24">
      <c r="A52" s="9" t="s">
        <v>19</v>
      </c>
      <c r="B52" s="5" t="s">
        <v>14</v>
      </c>
      <c r="C52" s="5" t="s">
        <v>11</v>
      </c>
      <c r="D52" s="5" t="s">
        <v>28</v>
      </c>
      <c r="E52" s="5" t="s">
        <v>122</v>
      </c>
      <c r="F52" s="5" t="s">
        <v>157</v>
      </c>
      <c r="G52" s="5" t="s">
        <v>20</v>
      </c>
      <c r="H52" s="149">
        <f>H53+H54+H55</f>
        <v>9410</v>
      </c>
      <c r="I52" s="149">
        <f>I53+I54+I55</f>
        <v>9410</v>
      </c>
    </row>
    <row r="53" spans="1:9" ht="12.75">
      <c r="A53" s="8" t="s">
        <v>21</v>
      </c>
      <c r="B53" s="5" t="s">
        <v>14</v>
      </c>
      <c r="C53" s="5" t="s">
        <v>11</v>
      </c>
      <c r="D53" s="5" t="s">
        <v>28</v>
      </c>
      <c r="E53" s="5" t="s">
        <v>122</v>
      </c>
      <c r="F53" s="5" t="s">
        <v>157</v>
      </c>
      <c r="G53" s="5" t="s">
        <v>22</v>
      </c>
      <c r="H53" s="149">
        <v>7227</v>
      </c>
      <c r="I53" s="149">
        <v>7227</v>
      </c>
    </row>
    <row r="54" spans="1:9" ht="12.75" hidden="1">
      <c r="A54" s="8" t="s">
        <v>23</v>
      </c>
      <c r="B54" s="5" t="s">
        <v>14</v>
      </c>
      <c r="C54" s="5" t="s">
        <v>11</v>
      </c>
      <c r="D54" s="5" t="s">
        <v>28</v>
      </c>
      <c r="E54" s="5" t="s">
        <v>122</v>
      </c>
      <c r="F54" s="5" t="s">
        <v>158</v>
      </c>
      <c r="G54" s="5" t="s">
        <v>24</v>
      </c>
      <c r="H54" s="149">
        <v>0</v>
      </c>
      <c r="I54" s="149">
        <v>0</v>
      </c>
    </row>
    <row r="55" spans="1:9" s="102" customFormat="1" ht="12.75">
      <c r="A55" s="103" t="s">
        <v>25</v>
      </c>
      <c r="B55" s="104" t="s">
        <v>14</v>
      </c>
      <c r="C55" s="104" t="s">
        <v>11</v>
      </c>
      <c r="D55" s="104" t="s">
        <v>28</v>
      </c>
      <c r="E55" s="104" t="s">
        <v>122</v>
      </c>
      <c r="F55" s="104" t="s">
        <v>157</v>
      </c>
      <c r="G55" s="104" t="s">
        <v>26</v>
      </c>
      <c r="H55" s="149">
        <v>2183</v>
      </c>
      <c r="I55" s="149">
        <v>2183</v>
      </c>
    </row>
    <row r="56" spans="1:12" s="80" customFormat="1" ht="32.25">
      <c r="A56" s="108" t="s">
        <v>160</v>
      </c>
      <c r="B56" s="78" t="s">
        <v>14</v>
      </c>
      <c r="C56" s="78" t="s">
        <v>11</v>
      </c>
      <c r="D56" s="78" t="s">
        <v>28</v>
      </c>
      <c r="E56" s="78" t="s">
        <v>122</v>
      </c>
      <c r="F56" s="78" t="s">
        <v>158</v>
      </c>
      <c r="G56" s="78" t="s">
        <v>18</v>
      </c>
      <c r="H56" s="147">
        <f>H57+H58</f>
        <v>70</v>
      </c>
      <c r="I56" s="147">
        <f>I57+I58</f>
        <v>70</v>
      </c>
      <c r="J56" s="109"/>
      <c r="K56" s="109"/>
      <c r="L56" s="109"/>
    </row>
    <row r="57" spans="1:12" ht="12.75">
      <c r="A57" s="8" t="s">
        <v>23</v>
      </c>
      <c r="B57" s="5" t="s">
        <v>14</v>
      </c>
      <c r="C57" s="5" t="s">
        <v>11</v>
      </c>
      <c r="D57" s="5" t="s">
        <v>28</v>
      </c>
      <c r="E57" s="5" t="s">
        <v>122</v>
      </c>
      <c r="F57" s="5" t="s">
        <v>158</v>
      </c>
      <c r="G57" s="5" t="s">
        <v>24</v>
      </c>
      <c r="H57" s="149">
        <v>55</v>
      </c>
      <c r="I57" s="149">
        <v>55</v>
      </c>
      <c r="J57" s="102"/>
      <c r="K57" s="102"/>
      <c r="L57" s="102"/>
    </row>
    <row r="58" spans="1:12" ht="12.75">
      <c r="A58" s="8" t="s">
        <v>25</v>
      </c>
      <c r="B58" s="5" t="s">
        <v>14</v>
      </c>
      <c r="C58" s="5" t="s">
        <v>11</v>
      </c>
      <c r="D58" s="5" t="s">
        <v>28</v>
      </c>
      <c r="E58" s="5" t="s">
        <v>122</v>
      </c>
      <c r="F58" s="5" t="s">
        <v>158</v>
      </c>
      <c r="G58" s="5" t="s">
        <v>26</v>
      </c>
      <c r="H58" s="149">
        <v>15</v>
      </c>
      <c r="I58" s="149">
        <v>15</v>
      </c>
      <c r="J58" s="102"/>
      <c r="K58" s="102"/>
      <c r="L58" s="102"/>
    </row>
    <row r="59" spans="1:12" ht="12.75">
      <c r="A59" s="8" t="s">
        <v>33</v>
      </c>
      <c r="B59" s="5" t="s">
        <v>14</v>
      </c>
      <c r="C59" s="5" t="s">
        <v>11</v>
      </c>
      <c r="D59" s="5" t="s">
        <v>28</v>
      </c>
      <c r="E59" s="5" t="s">
        <v>122</v>
      </c>
      <c r="F59" s="5" t="s">
        <v>158</v>
      </c>
      <c r="G59" s="5" t="s">
        <v>34</v>
      </c>
      <c r="H59" s="149">
        <v>0</v>
      </c>
      <c r="I59" s="149">
        <v>0</v>
      </c>
      <c r="J59" s="102"/>
      <c r="K59" s="102"/>
      <c r="L59" s="102"/>
    </row>
    <row r="60" spans="1:9" s="109" customFormat="1" ht="63.75">
      <c r="A60" s="110" t="s">
        <v>179</v>
      </c>
      <c r="B60" s="111" t="s">
        <v>14</v>
      </c>
      <c r="C60" s="111" t="s">
        <v>11</v>
      </c>
      <c r="D60" s="111" t="s">
        <v>28</v>
      </c>
      <c r="E60" s="111" t="s">
        <v>122</v>
      </c>
      <c r="F60" s="111" t="s">
        <v>175</v>
      </c>
      <c r="G60" s="111" t="s">
        <v>18</v>
      </c>
      <c r="H60" s="147">
        <f>H61</f>
        <v>99</v>
      </c>
      <c r="I60" s="147">
        <f>I61</f>
        <v>99</v>
      </c>
    </row>
    <row r="61" spans="1:9" s="102" customFormat="1" ht="12.75">
      <c r="A61" s="103" t="s">
        <v>39</v>
      </c>
      <c r="B61" s="104" t="s">
        <v>14</v>
      </c>
      <c r="C61" s="104" t="s">
        <v>11</v>
      </c>
      <c r="D61" s="104" t="s">
        <v>28</v>
      </c>
      <c r="E61" s="104" t="s">
        <v>122</v>
      </c>
      <c r="F61" s="104" t="s">
        <v>175</v>
      </c>
      <c r="G61" s="104" t="s">
        <v>40</v>
      </c>
      <c r="H61" s="149">
        <v>99</v>
      </c>
      <c r="I61" s="149">
        <v>99</v>
      </c>
    </row>
    <row r="62" spans="1:12" s="68" customFormat="1" ht="24" customHeight="1">
      <c r="A62" s="112" t="s">
        <v>180</v>
      </c>
      <c r="B62" s="14" t="s">
        <v>14</v>
      </c>
      <c r="C62" s="14" t="s">
        <v>11</v>
      </c>
      <c r="D62" s="14" t="s">
        <v>28</v>
      </c>
      <c r="E62" s="14" t="s">
        <v>122</v>
      </c>
      <c r="F62" s="14" t="s">
        <v>181</v>
      </c>
      <c r="G62" s="14"/>
      <c r="H62" s="150">
        <f>H63+H67</f>
        <v>765</v>
      </c>
      <c r="I62" s="150">
        <f>I63+I67</f>
        <v>765</v>
      </c>
      <c r="J62" s="113"/>
      <c r="K62" s="113"/>
      <c r="L62" s="113"/>
    </row>
    <row r="63" spans="1:12" ht="12.75">
      <c r="A63" s="114" t="s">
        <v>17</v>
      </c>
      <c r="B63" s="5" t="s">
        <v>14</v>
      </c>
      <c r="C63" s="5" t="s">
        <v>11</v>
      </c>
      <c r="D63" s="5" t="s">
        <v>28</v>
      </c>
      <c r="E63" s="5" t="s">
        <v>122</v>
      </c>
      <c r="F63" s="5" t="s">
        <v>181</v>
      </c>
      <c r="G63" s="5" t="s">
        <v>18</v>
      </c>
      <c r="H63" s="150">
        <f>H65+H64+H66</f>
        <v>605</v>
      </c>
      <c r="I63" s="150">
        <f>I65+I64+I66</f>
        <v>605</v>
      </c>
      <c r="J63" s="102"/>
      <c r="K63" s="102"/>
      <c r="L63" s="102"/>
    </row>
    <row r="64" spans="1:12" ht="12.75">
      <c r="A64" s="8" t="s">
        <v>31</v>
      </c>
      <c r="B64" s="5" t="s">
        <v>14</v>
      </c>
      <c r="C64" s="5" t="s">
        <v>11</v>
      </c>
      <c r="D64" s="5" t="s">
        <v>28</v>
      </c>
      <c r="E64" s="5" t="s">
        <v>122</v>
      </c>
      <c r="F64" s="5" t="s">
        <v>181</v>
      </c>
      <c r="G64" s="5" t="s">
        <v>32</v>
      </c>
      <c r="H64" s="149">
        <v>60</v>
      </c>
      <c r="I64" s="149">
        <v>60</v>
      </c>
      <c r="J64" s="102"/>
      <c r="K64" s="102"/>
      <c r="L64" s="102"/>
    </row>
    <row r="65" spans="1:12" ht="16.5" customHeight="1">
      <c r="A65" s="8" t="s">
        <v>37</v>
      </c>
      <c r="B65" s="5" t="s">
        <v>14</v>
      </c>
      <c r="C65" s="5" t="s">
        <v>11</v>
      </c>
      <c r="D65" s="5" t="s">
        <v>28</v>
      </c>
      <c r="E65" s="5" t="s">
        <v>122</v>
      </c>
      <c r="F65" s="5" t="s">
        <v>181</v>
      </c>
      <c r="G65" s="5" t="s">
        <v>38</v>
      </c>
      <c r="H65" s="149">
        <v>45</v>
      </c>
      <c r="I65" s="149">
        <v>45</v>
      </c>
      <c r="J65" s="165"/>
      <c r="K65" s="166"/>
      <c r="L65" s="102"/>
    </row>
    <row r="66" spans="1:12" ht="16.5" customHeight="1">
      <c r="A66" s="8" t="s">
        <v>39</v>
      </c>
      <c r="B66" s="5" t="s">
        <v>14</v>
      </c>
      <c r="C66" s="5" t="s">
        <v>11</v>
      </c>
      <c r="D66" s="5" t="s">
        <v>28</v>
      </c>
      <c r="E66" s="5" t="s">
        <v>122</v>
      </c>
      <c r="F66" s="5" t="s">
        <v>181</v>
      </c>
      <c r="G66" s="5" t="s">
        <v>40</v>
      </c>
      <c r="H66" s="149">
        <v>500</v>
      </c>
      <c r="I66" s="149">
        <v>500</v>
      </c>
      <c r="J66" s="115"/>
      <c r="K66" s="116"/>
      <c r="L66" s="102"/>
    </row>
    <row r="67" spans="1:12" s="80" customFormat="1" ht="12.75">
      <c r="A67" s="108" t="s">
        <v>45</v>
      </c>
      <c r="B67" s="78" t="s">
        <v>14</v>
      </c>
      <c r="C67" s="78" t="s">
        <v>11</v>
      </c>
      <c r="D67" s="78" t="s">
        <v>28</v>
      </c>
      <c r="E67" s="78" t="s">
        <v>122</v>
      </c>
      <c r="F67" s="78" t="s">
        <v>181</v>
      </c>
      <c r="G67" s="78" t="s">
        <v>46</v>
      </c>
      <c r="H67" s="147">
        <f>H69+H68</f>
        <v>160</v>
      </c>
      <c r="I67" s="147">
        <f>I69+I68</f>
        <v>160</v>
      </c>
      <c r="J67" s="109"/>
      <c r="K67" s="109"/>
      <c r="L67" s="109"/>
    </row>
    <row r="68" spans="1:12" ht="12.75">
      <c r="A68" s="9" t="s">
        <v>47</v>
      </c>
      <c r="B68" s="5" t="s">
        <v>14</v>
      </c>
      <c r="C68" s="5" t="s">
        <v>11</v>
      </c>
      <c r="D68" s="5" t="s">
        <v>28</v>
      </c>
      <c r="E68" s="5" t="s">
        <v>122</v>
      </c>
      <c r="F68" s="5" t="s">
        <v>181</v>
      </c>
      <c r="G68" s="5" t="s">
        <v>48</v>
      </c>
      <c r="H68" s="149">
        <v>60</v>
      </c>
      <c r="I68" s="149">
        <v>60</v>
      </c>
      <c r="J68" s="102"/>
      <c r="K68" s="102"/>
      <c r="L68" s="102"/>
    </row>
    <row r="69" spans="1:12" ht="12.75">
      <c r="A69" s="9" t="s">
        <v>50</v>
      </c>
      <c r="B69" s="5" t="s">
        <v>14</v>
      </c>
      <c r="C69" s="5" t="s">
        <v>11</v>
      </c>
      <c r="D69" s="5" t="s">
        <v>28</v>
      </c>
      <c r="E69" s="5" t="s">
        <v>122</v>
      </c>
      <c r="F69" s="5" t="s">
        <v>181</v>
      </c>
      <c r="G69" s="5" t="s">
        <v>51</v>
      </c>
      <c r="H69" s="149">
        <v>100</v>
      </c>
      <c r="I69" s="149">
        <v>100</v>
      </c>
      <c r="J69" s="102"/>
      <c r="K69" s="102"/>
      <c r="L69" s="102"/>
    </row>
    <row r="70" spans="1:12" s="68" customFormat="1" ht="33.75">
      <c r="A70" s="69" t="s">
        <v>162</v>
      </c>
      <c r="B70" s="21" t="s">
        <v>14</v>
      </c>
      <c r="C70" s="21" t="s">
        <v>11</v>
      </c>
      <c r="D70" s="21" t="s">
        <v>28</v>
      </c>
      <c r="E70" s="21" t="s">
        <v>122</v>
      </c>
      <c r="F70" s="21" t="s">
        <v>161</v>
      </c>
      <c r="G70" s="21"/>
      <c r="H70" s="150">
        <f>H71+H79</f>
        <v>2640</v>
      </c>
      <c r="I70" s="150">
        <f>I71+I79</f>
        <v>2640</v>
      </c>
      <c r="J70" s="113"/>
      <c r="K70" s="113"/>
      <c r="L70" s="113"/>
    </row>
    <row r="71" spans="1:12" s="80" customFormat="1" ht="12.75">
      <c r="A71" s="117" t="s">
        <v>17</v>
      </c>
      <c r="B71" s="78" t="s">
        <v>14</v>
      </c>
      <c r="C71" s="78" t="s">
        <v>11</v>
      </c>
      <c r="D71" s="78" t="s">
        <v>28</v>
      </c>
      <c r="E71" s="78" t="s">
        <v>122</v>
      </c>
      <c r="F71" s="78" t="s">
        <v>161</v>
      </c>
      <c r="G71" s="78" t="s">
        <v>18</v>
      </c>
      <c r="H71" s="147">
        <f>H72+H74+H75+H78</f>
        <v>1770</v>
      </c>
      <c r="I71" s="147">
        <f>I72+I74+I75+I78</f>
        <v>1770</v>
      </c>
      <c r="J71" s="109"/>
      <c r="K71" s="109"/>
      <c r="L71" s="109"/>
    </row>
    <row r="72" spans="1:12" ht="12.75">
      <c r="A72" s="8" t="s">
        <v>33</v>
      </c>
      <c r="B72" s="5" t="s">
        <v>14</v>
      </c>
      <c r="C72" s="5" t="s">
        <v>11</v>
      </c>
      <c r="D72" s="5" t="s">
        <v>28</v>
      </c>
      <c r="E72" s="5" t="s">
        <v>122</v>
      </c>
      <c r="F72" s="5" t="s">
        <v>161</v>
      </c>
      <c r="G72" s="5" t="s">
        <v>34</v>
      </c>
      <c r="H72" s="149">
        <v>200</v>
      </c>
      <c r="I72" s="149">
        <v>200</v>
      </c>
      <c r="J72" s="102"/>
      <c r="K72" s="102"/>
      <c r="L72" s="102"/>
    </row>
    <row r="73" spans="1:12" ht="14.25" customHeight="1" hidden="1">
      <c r="A73" s="8" t="s">
        <v>35</v>
      </c>
      <c r="B73" s="5" t="s">
        <v>14</v>
      </c>
      <c r="C73" s="5" t="s">
        <v>11</v>
      </c>
      <c r="D73" s="5" t="s">
        <v>28</v>
      </c>
      <c r="E73" s="5" t="s">
        <v>122</v>
      </c>
      <c r="F73" s="5" t="s">
        <v>16</v>
      </c>
      <c r="G73" s="5" t="s">
        <v>182</v>
      </c>
      <c r="H73" s="149">
        <v>0</v>
      </c>
      <c r="I73" s="149">
        <v>0</v>
      </c>
      <c r="J73" s="102"/>
      <c r="K73" s="102"/>
      <c r="L73" s="102"/>
    </row>
    <row r="74" spans="1:12" ht="16.5" customHeight="1">
      <c r="A74" s="8" t="s">
        <v>37</v>
      </c>
      <c r="B74" s="5" t="s">
        <v>14</v>
      </c>
      <c r="C74" s="5" t="s">
        <v>11</v>
      </c>
      <c r="D74" s="5" t="s">
        <v>28</v>
      </c>
      <c r="E74" s="5" t="s">
        <v>122</v>
      </c>
      <c r="F74" s="5" t="s">
        <v>161</v>
      </c>
      <c r="G74" s="5" t="s">
        <v>38</v>
      </c>
      <c r="H74" s="149">
        <v>50</v>
      </c>
      <c r="I74" s="149">
        <v>50</v>
      </c>
      <c r="J74" s="165"/>
      <c r="K74" s="166"/>
      <c r="L74" s="102"/>
    </row>
    <row r="75" spans="1:12" ht="12.75">
      <c r="A75" s="8" t="s">
        <v>39</v>
      </c>
      <c r="B75" s="5" t="s">
        <v>14</v>
      </c>
      <c r="C75" s="5" t="s">
        <v>11</v>
      </c>
      <c r="D75" s="5" t="s">
        <v>28</v>
      </c>
      <c r="E75" s="5" t="s">
        <v>122</v>
      </c>
      <c r="F75" s="5" t="s">
        <v>161</v>
      </c>
      <c r="G75" s="5" t="s">
        <v>40</v>
      </c>
      <c r="H75" s="149">
        <v>1400</v>
      </c>
      <c r="I75" s="149">
        <v>1400</v>
      </c>
      <c r="J75" s="165"/>
      <c r="K75" s="166"/>
      <c r="L75" s="102"/>
    </row>
    <row r="76" spans="1:12" ht="12.75" hidden="1">
      <c r="A76" s="9" t="s">
        <v>41</v>
      </c>
      <c r="B76" s="5" t="s">
        <v>14</v>
      </c>
      <c r="C76" s="5" t="s">
        <v>11</v>
      </c>
      <c r="D76" s="5" t="s">
        <v>28</v>
      </c>
      <c r="E76" s="5" t="s">
        <v>122</v>
      </c>
      <c r="F76" s="5" t="s">
        <v>16</v>
      </c>
      <c r="G76" s="10">
        <v>260</v>
      </c>
      <c r="H76" s="149"/>
      <c r="I76" s="149"/>
      <c r="J76" s="102"/>
      <c r="K76" s="102"/>
      <c r="L76" s="102"/>
    </row>
    <row r="77" spans="1:12" ht="12.75" hidden="1">
      <c r="A77" s="8" t="s">
        <v>42</v>
      </c>
      <c r="B77" s="5" t="s">
        <v>14</v>
      </c>
      <c r="C77" s="5" t="s">
        <v>11</v>
      </c>
      <c r="D77" s="5" t="s">
        <v>28</v>
      </c>
      <c r="E77" s="5" t="s">
        <v>122</v>
      </c>
      <c r="F77" s="5" t="s">
        <v>16</v>
      </c>
      <c r="G77" s="10">
        <v>262</v>
      </c>
      <c r="H77" s="149"/>
      <c r="I77" s="149"/>
      <c r="J77" s="102"/>
      <c r="K77" s="102"/>
      <c r="L77" s="102"/>
    </row>
    <row r="78" spans="1:12" s="84" customFormat="1" ht="12.75">
      <c r="A78" s="9" t="s">
        <v>43</v>
      </c>
      <c r="B78" s="5" t="s">
        <v>14</v>
      </c>
      <c r="C78" s="5" t="s">
        <v>11</v>
      </c>
      <c r="D78" s="5" t="s">
        <v>28</v>
      </c>
      <c r="E78" s="5" t="s">
        <v>122</v>
      </c>
      <c r="F78" s="5" t="s">
        <v>161</v>
      </c>
      <c r="G78" s="5" t="s">
        <v>44</v>
      </c>
      <c r="H78" s="149">
        <v>120</v>
      </c>
      <c r="I78" s="149">
        <v>120</v>
      </c>
      <c r="J78" s="118"/>
      <c r="K78" s="118"/>
      <c r="L78" s="118"/>
    </row>
    <row r="79" spans="1:12" s="80" customFormat="1" ht="12.75">
      <c r="A79" s="108" t="s">
        <v>45</v>
      </c>
      <c r="B79" s="78" t="s">
        <v>14</v>
      </c>
      <c r="C79" s="78" t="s">
        <v>11</v>
      </c>
      <c r="D79" s="78" t="s">
        <v>28</v>
      </c>
      <c r="E79" s="78" t="s">
        <v>122</v>
      </c>
      <c r="F79" s="78" t="s">
        <v>161</v>
      </c>
      <c r="G79" s="78" t="s">
        <v>46</v>
      </c>
      <c r="H79" s="147">
        <f>H80+H82</f>
        <v>870</v>
      </c>
      <c r="I79" s="147">
        <f>I80+I82</f>
        <v>870</v>
      </c>
      <c r="J79" s="109"/>
      <c r="K79" s="109"/>
      <c r="L79" s="109"/>
    </row>
    <row r="80" spans="1:12" ht="12.75">
      <c r="A80" s="9" t="s">
        <v>47</v>
      </c>
      <c r="B80" s="5" t="s">
        <v>14</v>
      </c>
      <c r="C80" s="5" t="s">
        <v>11</v>
      </c>
      <c r="D80" s="5" t="s">
        <v>28</v>
      </c>
      <c r="E80" s="5" t="s">
        <v>122</v>
      </c>
      <c r="F80" s="5" t="s">
        <v>161</v>
      </c>
      <c r="G80" s="5" t="s">
        <v>48</v>
      </c>
      <c r="H80" s="149">
        <v>600</v>
      </c>
      <c r="I80" s="149">
        <v>600</v>
      </c>
      <c r="J80" s="102"/>
      <c r="K80" s="102"/>
      <c r="L80" s="102"/>
    </row>
    <row r="81" spans="1:12" ht="24" hidden="1">
      <c r="A81" s="9" t="s">
        <v>49</v>
      </c>
      <c r="B81" s="5" t="s">
        <v>14</v>
      </c>
      <c r="C81" s="5" t="s">
        <v>11</v>
      </c>
      <c r="D81" s="5" t="s">
        <v>28</v>
      </c>
      <c r="E81" s="5" t="s">
        <v>122</v>
      </c>
      <c r="F81" s="5" t="s">
        <v>16</v>
      </c>
      <c r="G81" s="10">
        <v>320</v>
      </c>
      <c r="H81" s="149"/>
      <c r="I81" s="149"/>
      <c r="J81" s="102"/>
      <c r="K81" s="102"/>
      <c r="L81" s="102"/>
    </row>
    <row r="82" spans="1:12" ht="12.75">
      <c r="A82" s="9" t="s">
        <v>50</v>
      </c>
      <c r="B82" s="5" t="s">
        <v>14</v>
      </c>
      <c r="C82" s="5" t="s">
        <v>11</v>
      </c>
      <c r="D82" s="5" t="s">
        <v>28</v>
      </c>
      <c r="E82" s="5" t="s">
        <v>122</v>
      </c>
      <c r="F82" s="5" t="s">
        <v>161</v>
      </c>
      <c r="G82" s="5" t="s">
        <v>51</v>
      </c>
      <c r="H82" s="149">
        <v>270</v>
      </c>
      <c r="I82" s="149">
        <v>270</v>
      </c>
      <c r="J82" s="102"/>
      <c r="K82" s="102"/>
      <c r="L82" s="102"/>
    </row>
    <row r="83" spans="1:12" ht="24.75" customHeight="1" hidden="1">
      <c r="A83" s="24" t="s">
        <v>101</v>
      </c>
      <c r="B83" s="14" t="s">
        <v>14</v>
      </c>
      <c r="C83" s="14" t="s">
        <v>11</v>
      </c>
      <c r="D83" s="14" t="s">
        <v>99</v>
      </c>
      <c r="E83" s="5" t="s">
        <v>176</v>
      </c>
      <c r="F83" s="14"/>
      <c r="G83" s="14"/>
      <c r="H83" s="150">
        <f>SUM(H84)</f>
        <v>0</v>
      </c>
      <c r="I83" s="150">
        <f>SUM(I84)</f>
        <v>0</v>
      </c>
      <c r="J83" s="102"/>
      <c r="K83" s="102"/>
      <c r="L83" s="102"/>
    </row>
    <row r="84" spans="1:12" ht="27.75" customHeight="1" hidden="1">
      <c r="A84" s="27" t="s">
        <v>107</v>
      </c>
      <c r="B84" s="5" t="s">
        <v>14</v>
      </c>
      <c r="C84" s="5" t="s">
        <v>11</v>
      </c>
      <c r="D84" s="5" t="s">
        <v>99</v>
      </c>
      <c r="E84" s="5" t="s">
        <v>177</v>
      </c>
      <c r="F84" s="5"/>
      <c r="G84" s="5"/>
      <c r="H84" s="149">
        <f aca="true" t="shared" si="0" ref="H84:I86">H85</f>
        <v>0</v>
      </c>
      <c r="I84" s="149">
        <f t="shared" si="0"/>
        <v>0</v>
      </c>
      <c r="J84" s="102"/>
      <c r="K84" s="102"/>
      <c r="L84" s="102"/>
    </row>
    <row r="85" spans="1:12" ht="25.5" customHeight="1" hidden="1">
      <c r="A85" s="27" t="s">
        <v>107</v>
      </c>
      <c r="B85" s="5" t="s">
        <v>14</v>
      </c>
      <c r="C85" s="5" t="s">
        <v>11</v>
      </c>
      <c r="D85" s="5" t="s">
        <v>99</v>
      </c>
      <c r="E85" s="5" t="s">
        <v>123</v>
      </c>
      <c r="F85" s="5" t="s">
        <v>100</v>
      </c>
      <c r="G85" s="5"/>
      <c r="H85" s="149">
        <f t="shared" si="0"/>
        <v>0</v>
      </c>
      <c r="I85" s="149">
        <f t="shared" si="0"/>
        <v>0</v>
      </c>
      <c r="J85" s="102"/>
      <c r="K85" s="102"/>
      <c r="L85" s="102"/>
    </row>
    <row r="86" spans="1:12" ht="20.25" customHeight="1" hidden="1">
      <c r="A86" s="8" t="s">
        <v>17</v>
      </c>
      <c r="B86" s="5" t="s">
        <v>14</v>
      </c>
      <c r="C86" s="5" t="s">
        <v>11</v>
      </c>
      <c r="D86" s="5" t="s">
        <v>99</v>
      </c>
      <c r="E86" s="5" t="s">
        <v>174</v>
      </c>
      <c r="F86" s="5" t="s">
        <v>100</v>
      </c>
      <c r="G86" s="10">
        <v>200</v>
      </c>
      <c r="H86" s="149">
        <f t="shared" si="0"/>
        <v>0</v>
      </c>
      <c r="I86" s="149">
        <f t="shared" si="0"/>
        <v>0</v>
      </c>
      <c r="J86" s="102"/>
      <c r="K86" s="102"/>
      <c r="L86" s="102"/>
    </row>
    <row r="87" spans="1:12" ht="15.75" customHeight="1" hidden="1">
      <c r="A87" s="8" t="s">
        <v>43</v>
      </c>
      <c r="B87" s="5" t="s">
        <v>14</v>
      </c>
      <c r="C87" s="5" t="s">
        <v>11</v>
      </c>
      <c r="D87" s="5" t="s">
        <v>99</v>
      </c>
      <c r="E87" s="5" t="s">
        <v>133</v>
      </c>
      <c r="F87" s="5" t="s">
        <v>100</v>
      </c>
      <c r="G87" s="10">
        <v>290</v>
      </c>
      <c r="H87" s="149">
        <v>0</v>
      </c>
      <c r="I87" s="149">
        <v>0</v>
      </c>
      <c r="J87" s="102"/>
      <c r="K87" s="102"/>
      <c r="L87" s="102"/>
    </row>
    <row r="88" spans="1:12" ht="22.5" hidden="1">
      <c r="A88" s="8" t="s">
        <v>101</v>
      </c>
      <c r="B88" s="5"/>
      <c r="C88" s="5"/>
      <c r="D88" s="5"/>
      <c r="E88" s="5" t="s">
        <v>137</v>
      </c>
      <c r="F88" s="5"/>
      <c r="G88" s="10"/>
      <c r="H88" s="149"/>
      <c r="I88" s="149"/>
      <c r="J88" s="102"/>
      <c r="K88" s="102"/>
      <c r="L88" s="102"/>
    </row>
    <row r="89" spans="1:12" ht="12.75" hidden="1">
      <c r="A89" s="8"/>
      <c r="B89" s="5"/>
      <c r="C89" s="5"/>
      <c r="D89" s="5"/>
      <c r="E89" s="5" t="s">
        <v>183</v>
      </c>
      <c r="F89" s="5"/>
      <c r="G89" s="10"/>
      <c r="H89" s="149"/>
      <c r="I89" s="149"/>
      <c r="J89" s="102"/>
      <c r="K89" s="102"/>
      <c r="L89" s="102"/>
    </row>
    <row r="90" spans="1:12" ht="12.75" hidden="1">
      <c r="A90" s="8"/>
      <c r="B90" s="5"/>
      <c r="C90" s="5"/>
      <c r="D90" s="5"/>
      <c r="E90" s="5" t="s">
        <v>141</v>
      </c>
      <c r="F90" s="5"/>
      <c r="G90" s="10"/>
      <c r="H90" s="149"/>
      <c r="I90" s="149"/>
      <c r="J90" s="102"/>
      <c r="K90" s="102"/>
      <c r="L90" s="102"/>
    </row>
    <row r="91" spans="1:12" ht="12.75" hidden="1">
      <c r="A91" s="8"/>
      <c r="B91" s="5"/>
      <c r="C91" s="5"/>
      <c r="D91" s="5"/>
      <c r="E91" s="5" t="s">
        <v>142</v>
      </c>
      <c r="F91" s="5"/>
      <c r="G91" s="10"/>
      <c r="H91" s="149"/>
      <c r="I91" s="149"/>
      <c r="J91" s="102"/>
      <c r="K91" s="102"/>
      <c r="L91" s="102"/>
    </row>
    <row r="92" spans="1:12" ht="12.75" hidden="1">
      <c r="A92" s="8"/>
      <c r="B92" s="5"/>
      <c r="C92" s="5"/>
      <c r="D92" s="5"/>
      <c r="E92" s="5" t="s">
        <v>184</v>
      </c>
      <c r="F92" s="5"/>
      <c r="G92" s="10"/>
      <c r="H92" s="149"/>
      <c r="I92" s="149"/>
      <c r="J92" s="102"/>
      <c r="K92" s="102"/>
      <c r="L92" s="102"/>
    </row>
    <row r="93" spans="1:12" ht="12.75" hidden="1">
      <c r="A93" s="8"/>
      <c r="B93" s="5"/>
      <c r="C93" s="5"/>
      <c r="D93" s="5"/>
      <c r="E93" s="5" t="s">
        <v>185</v>
      </c>
      <c r="F93" s="5"/>
      <c r="G93" s="10"/>
      <c r="H93" s="149"/>
      <c r="I93" s="149"/>
      <c r="J93" s="102"/>
      <c r="K93" s="102"/>
      <c r="L93" s="102"/>
    </row>
    <row r="94" spans="1:12" s="68" customFormat="1" ht="12.75">
      <c r="A94" s="27" t="s">
        <v>163</v>
      </c>
      <c r="B94" s="14" t="s">
        <v>14</v>
      </c>
      <c r="C94" s="14" t="s">
        <v>11</v>
      </c>
      <c r="D94" s="14" t="s">
        <v>28</v>
      </c>
      <c r="E94" s="14" t="s">
        <v>122</v>
      </c>
      <c r="F94" s="14" t="s">
        <v>165</v>
      </c>
      <c r="G94" s="100"/>
      <c r="H94" s="150">
        <f>H95</f>
        <v>30</v>
      </c>
      <c r="I94" s="150">
        <f>I95</f>
        <v>30</v>
      </c>
      <c r="J94" s="113"/>
      <c r="K94" s="113"/>
      <c r="L94" s="113"/>
    </row>
    <row r="95" spans="1:12" ht="12.75">
      <c r="A95" s="8" t="s">
        <v>164</v>
      </c>
      <c r="B95" s="5" t="s">
        <v>14</v>
      </c>
      <c r="C95" s="5" t="s">
        <v>11</v>
      </c>
      <c r="D95" s="5" t="s">
        <v>28</v>
      </c>
      <c r="E95" s="5" t="s">
        <v>122</v>
      </c>
      <c r="F95" s="5" t="s">
        <v>166</v>
      </c>
      <c r="G95" s="10">
        <v>290</v>
      </c>
      <c r="H95" s="149">
        <v>30</v>
      </c>
      <c r="I95" s="149">
        <v>30</v>
      </c>
      <c r="J95" s="102"/>
      <c r="K95" s="102"/>
      <c r="L95" s="102"/>
    </row>
    <row r="96" spans="1:12" ht="33.75">
      <c r="A96" s="27" t="s">
        <v>202</v>
      </c>
      <c r="B96" s="21" t="s">
        <v>14</v>
      </c>
      <c r="C96" s="21" t="s">
        <v>11</v>
      </c>
      <c r="D96" s="21" t="s">
        <v>28</v>
      </c>
      <c r="E96" s="21" t="s">
        <v>203</v>
      </c>
      <c r="F96" s="5"/>
      <c r="G96" s="10"/>
      <c r="H96" s="150">
        <f>H97</f>
        <v>0</v>
      </c>
      <c r="I96" s="150">
        <f>I97</f>
        <v>0</v>
      </c>
      <c r="J96" s="102"/>
      <c r="K96" s="102"/>
      <c r="L96" s="102"/>
    </row>
    <row r="97" spans="1:12" ht="12.75">
      <c r="A97" s="108" t="s">
        <v>45</v>
      </c>
      <c r="B97" s="78" t="s">
        <v>14</v>
      </c>
      <c r="C97" s="78" t="s">
        <v>11</v>
      </c>
      <c r="D97" s="78" t="s">
        <v>28</v>
      </c>
      <c r="E97" s="146" t="s">
        <v>203</v>
      </c>
      <c r="F97" s="78" t="s">
        <v>161</v>
      </c>
      <c r="G97" s="78" t="s">
        <v>46</v>
      </c>
      <c r="H97" s="149">
        <f>H98</f>
        <v>0</v>
      </c>
      <c r="I97" s="149">
        <f>I98</f>
        <v>0</v>
      </c>
      <c r="J97" s="102"/>
      <c r="K97" s="102"/>
      <c r="L97" s="102"/>
    </row>
    <row r="98" spans="1:12" ht="12.75">
      <c r="A98" s="9" t="s">
        <v>50</v>
      </c>
      <c r="B98" s="5" t="s">
        <v>14</v>
      </c>
      <c r="C98" s="5" t="s">
        <v>11</v>
      </c>
      <c r="D98" s="5" t="s">
        <v>28</v>
      </c>
      <c r="E98" s="5" t="s">
        <v>203</v>
      </c>
      <c r="F98" s="5" t="s">
        <v>161</v>
      </c>
      <c r="G98" s="5" t="s">
        <v>51</v>
      </c>
      <c r="H98" s="149"/>
      <c r="I98" s="149"/>
      <c r="J98" s="102"/>
      <c r="K98" s="102"/>
      <c r="L98" s="102"/>
    </row>
    <row r="99" spans="1:12" ht="12.75">
      <c r="A99" s="24" t="s">
        <v>54</v>
      </c>
      <c r="B99" s="14" t="s">
        <v>14</v>
      </c>
      <c r="C99" s="14" t="s">
        <v>11</v>
      </c>
      <c r="D99" s="14" t="s">
        <v>52</v>
      </c>
      <c r="E99" s="14"/>
      <c r="F99" s="14"/>
      <c r="G99" s="14"/>
      <c r="H99" s="150">
        <f>H104</f>
        <v>100</v>
      </c>
      <c r="I99" s="150">
        <f>I104</f>
        <v>100</v>
      </c>
      <c r="J99" s="102"/>
      <c r="K99" s="102"/>
      <c r="L99" s="102"/>
    </row>
    <row r="100" spans="1:12" ht="38.25">
      <c r="A100" s="34" t="s">
        <v>124</v>
      </c>
      <c r="B100" s="5" t="s">
        <v>14</v>
      </c>
      <c r="C100" s="5" t="s">
        <v>11</v>
      </c>
      <c r="D100" s="5" t="s">
        <v>52</v>
      </c>
      <c r="E100" s="5" t="s">
        <v>121</v>
      </c>
      <c r="F100" s="5"/>
      <c r="G100" s="5"/>
      <c r="H100" s="149">
        <f aca="true" t="shared" si="1" ref="H100:I103">H101</f>
        <v>100</v>
      </c>
      <c r="I100" s="149">
        <f t="shared" si="1"/>
        <v>100</v>
      </c>
      <c r="J100" s="102"/>
      <c r="K100" s="102"/>
      <c r="L100" s="102"/>
    </row>
    <row r="101" spans="1:12" ht="22.5">
      <c r="A101" s="27" t="s">
        <v>127</v>
      </c>
      <c r="B101" s="5" t="s">
        <v>14</v>
      </c>
      <c r="C101" s="5" t="s">
        <v>11</v>
      </c>
      <c r="D101" s="5" t="s">
        <v>52</v>
      </c>
      <c r="E101" s="5" t="s">
        <v>123</v>
      </c>
      <c r="F101" s="5"/>
      <c r="G101" s="5"/>
      <c r="H101" s="149">
        <f t="shared" si="1"/>
        <v>100</v>
      </c>
      <c r="I101" s="149">
        <f t="shared" si="1"/>
        <v>100</v>
      </c>
      <c r="J101" s="102"/>
      <c r="K101" s="102"/>
      <c r="L101" s="102"/>
    </row>
    <row r="102" spans="1:12" ht="12.75">
      <c r="A102" s="8" t="s">
        <v>168</v>
      </c>
      <c r="B102" s="5" t="s">
        <v>14</v>
      </c>
      <c r="C102" s="5" t="s">
        <v>11</v>
      </c>
      <c r="D102" s="5" t="s">
        <v>52</v>
      </c>
      <c r="E102" s="5" t="s">
        <v>123</v>
      </c>
      <c r="F102" s="5" t="s">
        <v>167</v>
      </c>
      <c r="G102" s="5"/>
      <c r="H102" s="149">
        <f t="shared" si="1"/>
        <v>100</v>
      </c>
      <c r="I102" s="149">
        <f t="shared" si="1"/>
        <v>100</v>
      </c>
      <c r="J102" s="102"/>
      <c r="K102" s="102"/>
      <c r="L102" s="102"/>
    </row>
    <row r="103" spans="1:12" ht="12.75">
      <c r="A103" s="8" t="s">
        <v>17</v>
      </c>
      <c r="B103" s="5" t="s">
        <v>14</v>
      </c>
      <c r="C103" s="5" t="s">
        <v>11</v>
      </c>
      <c r="D103" s="5" t="s">
        <v>52</v>
      </c>
      <c r="E103" s="5" t="s">
        <v>123</v>
      </c>
      <c r="F103" s="5" t="s">
        <v>167</v>
      </c>
      <c r="G103" s="10">
        <v>200</v>
      </c>
      <c r="H103" s="149">
        <f t="shared" si="1"/>
        <v>100</v>
      </c>
      <c r="I103" s="149">
        <f t="shared" si="1"/>
        <v>100</v>
      </c>
      <c r="J103" s="102"/>
      <c r="K103" s="102"/>
      <c r="L103" s="102"/>
    </row>
    <row r="104" spans="1:12" ht="12.75">
      <c r="A104" s="9" t="s">
        <v>43</v>
      </c>
      <c r="B104" s="5" t="s">
        <v>14</v>
      </c>
      <c r="C104" s="5" t="s">
        <v>11</v>
      </c>
      <c r="D104" s="5" t="s">
        <v>52</v>
      </c>
      <c r="E104" s="5" t="s">
        <v>123</v>
      </c>
      <c r="F104" s="5" t="s">
        <v>167</v>
      </c>
      <c r="G104" s="10">
        <v>290</v>
      </c>
      <c r="H104" s="149">
        <v>100</v>
      </c>
      <c r="I104" s="149">
        <v>100</v>
      </c>
      <c r="J104" s="102"/>
      <c r="K104" s="102"/>
      <c r="L104" s="102"/>
    </row>
    <row r="105" spans="1:12" ht="12.75">
      <c r="A105" s="16" t="s">
        <v>58</v>
      </c>
      <c r="B105" s="14" t="s">
        <v>14</v>
      </c>
      <c r="C105" s="17" t="s">
        <v>13</v>
      </c>
      <c r="D105" s="17"/>
      <c r="E105" s="4"/>
      <c r="F105" s="4"/>
      <c r="G105" s="4"/>
      <c r="H105" s="150">
        <f aca="true" t="shared" si="2" ref="H105:I107">H106</f>
        <v>99</v>
      </c>
      <c r="I105" s="150">
        <f t="shared" si="2"/>
        <v>94.60000000000001</v>
      </c>
      <c r="J105" s="102"/>
      <c r="K105" s="102"/>
      <c r="L105" s="102"/>
    </row>
    <row r="106" spans="1:12" ht="25.5">
      <c r="A106" s="42" t="s">
        <v>59</v>
      </c>
      <c r="B106" s="5" t="s">
        <v>14</v>
      </c>
      <c r="C106" s="13" t="s">
        <v>13</v>
      </c>
      <c r="D106" s="13" t="s">
        <v>60</v>
      </c>
      <c r="E106" s="13"/>
      <c r="F106" s="13"/>
      <c r="G106" s="13"/>
      <c r="H106" s="149">
        <f t="shared" si="2"/>
        <v>99</v>
      </c>
      <c r="I106" s="149">
        <f t="shared" si="2"/>
        <v>94.60000000000001</v>
      </c>
      <c r="J106" s="102"/>
      <c r="K106" s="102"/>
      <c r="L106" s="102"/>
    </row>
    <row r="107" spans="1:12" ht="39" customHeight="1">
      <c r="A107" s="43" t="s">
        <v>186</v>
      </c>
      <c r="B107" s="5" t="s">
        <v>14</v>
      </c>
      <c r="C107" s="13" t="s">
        <v>13</v>
      </c>
      <c r="D107" s="13" t="s">
        <v>60</v>
      </c>
      <c r="E107" s="13" t="s">
        <v>128</v>
      </c>
      <c r="F107" s="13"/>
      <c r="G107" s="13"/>
      <c r="H107" s="149">
        <f t="shared" si="2"/>
        <v>99</v>
      </c>
      <c r="I107" s="149">
        <f t="shared" si="2"/>
        <v>94.60000000000001</v>
      </c>
      <c r="J107" s="102"/>
      <c r="K107" s="102"/>
      <c r="L107" s="102"/>
    </row>
    <row r="108" spans="1:12" ht="36">
      <c r="A108" s="43" t="s">
        <v>186</v>
      </c>
      <c r="B108" s="5" t="s">
        <v>14</v>
      </c>
      <c r="C108" s="13" t="s">
        <v>13</v>
      </c>
      <c r="D108" s="13" t="s">
        <v>60</v>
      </c>
      <c r="E108" s="13" t="s">
        <v>129</v>
      </c>
      <c r="F108" s="13"/>
      <c r="G108" s="13"/>
      <c r="H108" s="149">
        <f>H109+H115</f>
        <v>99</v>
      </c>
      <c r="I108" s="149">
        <f>I109+I115</f>
        <v>94.60000000000001</v>
      </c>
      <c r="J108" s="102"/>
      <c r="K108" s="102"/>
      <c r="L108" s="102"/>
    </row>
    <row r="109" spans="1:12" ht="33.75">
      <c r="A109" s="27" t="s">
        <v>171</v>
      </c>
      <c r="B109" s="5" t="s">
        <v>14</v>
      </c>
      <c r="C109" s="13" t="s">
        <v>13</v>
      </c>
      <c r="D109" s="13" t="s">
        <v>60</v>
      </c>
      <c r="E109" s="13" t="s">
        <v>129</v>
      </c>
      <c r="F109" s="13" t="s">
        <v>169</v>
      </c>
      <c r="G109" s="13"/>
      <c r="H109" s="149">
        <f>H110</f>
        <v>82.2</v>
      </c>
      <c r="I109" s="149">
        <f>I110</f>
        <v>82.2</v>
      </c>
      <c r="J109" s="102"/>
      <c r="K109" s="102"/>
      <c r="L109" s="102"/>
    </row>
    <row r="110" spans="1:12" ht="12.75">
      <c r="A110" s="29" t="s">
        <v>17</v>
      </c>
      <c r="B110" s="14" t="s">
        <v>14</v>
      </c>
      <c r="C110" s="17" t="s">
        <v>13</v>
      </c>
      <c r="D110" s="17" t="s">
        <v>60</v>
      </c>
      <c r="E110" s="13" t="s">
        <v>129</v>
      </c>
      <c r="F110" s="17" t="s">
        <v>169</v>
      </c>
      <c r="G110" s="18">
        <v>200</v>
      </c>
      <c r="H110" s="150">
        <f>H111</f>
        <v>82.2</v>
      </c>
      <c r="I110" s="150">
        <f>I111</f>
        <v>82.2</v>
      </c>
      <c r="J110" s="102"/>
      <c r="K110" s="102"/>
      <c r="L110" s="102"/>
    </row>
    <row r="111" spans="1:12" ht="24">
      <c r="A111" s="44" t="s">
        <v>19</v>
      </c>
      <c r="B111" s="14" t="s">
        <v>14</v>
      </c>
      <c r="C111" s="17" t="s">
        <v>13</v>
      </c>
      <c r="D111" s="17" t="s">
        <v>60</v>
      </c>
      <c r="E111" s="13" t="s">
        <v>129</v>
      </c>
      <c r="F111" s="17" t="s">
        <v>169</v>
      </c>
      <c r="G111" s="18">
        <v>210</v>
      </c>
      <c r="H111" s="150">
        <f>H112+H114</f>
        <v>82.2</v>
      </c>
      <c r="I111" s="150">
        <f>I112+I114</f>
        <v>82.2</v>
      </c>
      <c r="J111" s="102"/>
      <c r="K111" s="102"/>
      <c r="L111" s="102"/>
    </row>
    <row r="112" spans="1:12" ht="12.75">
      <c r="A112" s="28" t="s">
        <v>21</v>
      </c>
      <c r="B112" s="5" t="s">
        <v>14</v>
      </c>
      <c r="C112" s="13" t="s">
        <v>13</v>
      </c>
      <c r="D112" s="13" t="s">
        <v>60</v>
      </c>
      <c r="E112" s="13" t="s">
        <v>129</v>
      </c>
      <c r="F112" s="13" t="s">
        <v>169</v>
      </c>
      <c r="G112" s="12">
        <v>211</v>
      </c>
      <c r="H112" s="149">
        <v>63.2</v>
      </c>
      <c r="I112" s="149">
        <v>63.2</v>
      </c>
      <c r="J112" s="102"/>
      <c r="K112" s="102"/>
      <c r="L112" s="102"/>
    </row>
    <row r="113" spans="1:12" ht="12.75" hidden="1">
      <c r="A113" s="28" t="s">
        <v>23</v>
      </c>
      <c r="B113" s="5" t="s">
        <v>14</v>
      </c>
      <c r="C113" s="13" t="s">
        <v>13</v>
      </c>
      <c r="D113" s="13" t="s">
        <v>60</v>
      </c>
      <c r="E113" s="13" t="s">
        <v>129</v>
      </c>
      <c r="F113" s="13" t="s">
        <v>16</v>
      </c>
      <c r="G113" s="12">
        <v>212</v>
      </c>
      <c r="H113" s="149"/>
      <c r="I113" s="149"/>
      <c r="J113" s="102"/>
      <c r="K113" s="102"/>
      <c r="L113" s="102"/>
    </row>
    <row r="114" spans="1:12" ht="12.75">
      <c r="A114" s="28" t="s">
        <v>25</v>
      </c>
      <c r="B114" s="5" t="s">
        <v>14</v>
      </c>
      <c r="C114" s="13" t="s">
        <v>13</v>
      </c>
      <c r="D114" s="13" t="s">
        <v>60</v>
      </c>
      <c r="E114" s="13" t="s">
        <v>129</v>
      </c>
      <c r="F114" s="13" t="s">
        <v>169</v>
      </c>
      <c r="G114" s="12">
        <v>213</v>
      </c>
      <c r="H114" s="149">
        <v>19</v>
      </c>
      <c r="I114" s="149">
        <v>19</v>
      </c>
      <c r="J114" s="102"/>
      <c r="K114" s="102"/>
      <c r="L114" s="102"/>
    </row>
    <row r="115" spans="1:12" ht="33.75">
      <c r="A115" s="69" t="s">
        <v>162</v>
      </c>
      <c r="B115" s="5" t="s">
        <v>14</v>
      </c>
      <c r="C115" s="13" t="s">
        <v>13</v>
      </c>
      <c r="D115" s="13" t="s">
        <v>60</v>
      </c>
      <c r="E115" s="13" t="s">
        <v>129</v>
      </c>
      <c r="F115" s="13" t="s">
        <v>161</v>
      </c>
      <c r="G115" s="12"/>
      <c r="H115" s="149">
        <f>H116+H125</f>
        <v>16.8</v>
      </c>
      <c r="I115" s="149">
        <f>I116+I125</f>
        <v>12.4</v>
      </c>
      <c r="J115" s="102"/>
      <c r="K115" s="102"/>
      <c r="L115" s="102"/>
    </row>
    <row r="116" spans="1:12" ht="12.75">
      <c r="A116" s="44" t="s">
        <v>29</v>
      </c>
      <c r="B116" s="14" t="s">
        <v>14</v>
      </c>
      <c r="C116" s="17" t="s">
        <v>13</v>
      </c>
      <c r="D116" s="17" t="s">
        <v>60</v>
      </c>
      <c r="E116" s="13" t="s">
        <v>129</v>
      </c>
      <c r="F116" s="17" t="s">
        <v>161</v>
      </c>
      <c r="G116" s="18">
        <v>220</v>
      </c>
      <c r="H116" s="150">
        <f>H118+H122+H121</f>
        <v>2</v>
      </c>
      <c r="I116" s="150">
        <f>I118+I122+I121</f>
        <v>2</v>
      </c>
      <c r="J116" s="102"/>
      <c r="K116" s="102"/>
      <c r="L116" s="102"/>
    </row>
    <row r="117" spans="1:12" ht="12.75" hidden="1">
      <c r="A117" s="28" t="s">
        <v>31</v>
      </c>
      <c r="B117" s="5" t="s">
        <v>14</v>
      </c>
      <c r="C117" s="13" t="s">
        <v>13</v>
      </c>
      <c r="D117" s="13" t="s">
        <v>60</v>
      </c>
      <c r="E117" s="13" t="s">
        <v>129</v>
      </c>
      <c r="F117" s="13" t="s">
        <v>16</v>
      </c>
      <c r="G117" s="12">
        <v>221</v>
      </c>
      <c r="H117" s="149"/>
      <c r="I117" s="149"/>
      <c r="J117" s="102"/>
      <c r="K117" s="102"/>
      <c r="L117" s="102"/>
    </row>
    <row r="118" spans="1:12" ht="12.75" hidden="1">
      <c r="A118" s="28" t="s">
        <v>33</v>
      </c>
      <c r="B118" s="5" t="s">
        <v>14</v>
      </c>
      <c r="C118" s="13" t="s">
        <v>13</v>
      </c>
      <c r="D118" s="13" t="s">
        <v>60</v>
      </c>
      <c r="E118" s="13" t="s">
        <v>129</v>
      </c>
      <c r="F118" s="13" t="s">
        <v>16</v>
      </c>
      <c r="G118" s="13" t="s">
        <v>34</v>
      </c>
      <c r="H118" s="149">
        <v>0</v>
      </c>
      <c r="I118" s="149">
        <v>0</v>
      </c>
      <c r="J118" s="102"/>
      <c r="K118" s="102"/>
      <c r="L118" s="102"/>
    </row>
    <row r="119" spans="1:12" ht="12.75" hidden="1">
      <c r="A119" s="28" t="s">
        <v>35</v>
      </c>
      <c r="B119" s="5" t="s">
        <v>14</v>
      </c>
      <c r="C119" s="13" t="s">
        <v>13</v>
      </c>
      <c r="D119" s="13" t="s">
        <v>60</v>
      </c>
      <c r="E119" s="13" t="s">
        <v>129</v>
      </c>
      <c r="F119" s="13" t="s">
        <v>16</v>
      </c>
      <c r="G119" s="12">
        <v>223</v>
      </c>
      <c r="H119" s="149"/>
      <c r="I119" s="149"/>
      <c r="J119" s="102"/>
      <c r="K119" s="102"/>
      <c r="L119" s="102"/>
    </row>
    <row r="120" spans="1:12" ht="12.75" hidden="1">
      <c r="A120" s="28" t="s">
        <v>36</v>
      </c>
      <c r="B120" s="5" t="s">
        <v>14</v>
      </c>
      <c r="C120" s="13" t="s">
        <v>13</v>
      </c>
      <c r="D120" s="13" t="s">
        <v>60</v>
      </c>
      <c r="E120" s="13" t="s">
        <v>129</v>
      </c>
      <c r="F120" s="13" t="s">
        <v>16</v>
      </c>
      <c r="G120" s="12">
        <v>224</v>
      </c>
      <c r="H120" s="149"/>
      <c r="I120" s="149"/>
      <c r="J120" s="102"/>
      <c r="K120" s="102"/>
      <c r="L120" s="102"/>
    </row>
    <row r="121" spans="1:12" ht="12.75" customHeight="1">
      <c r="A121" s="28" t="s">
        <v>37</v>
      </c>
      <c r="B121" s="5" t="s">
        <v>14</v>
      </c>
      <c r="C121" s="13" t="s">
        <v>13</v>
      </c>
      <c r="D121" s="13" t="s">
        <v>60</v>
      </c>
      <c r="E121" s="13" t="s">
        <v>129</v>
      </c>
      <c r="F121" s="13" t="s">
        <v>161</v>
      </c>
      <c r="G121" s="12">
        <v>225</v>
      </c>
      <c r="H121" s="149">
        <v>0</v>
      </c>
      <c r="I121" s="149">
        <v>0</v>
      </c>
      <c r="J121" s="102"/>
      <c r="K121" s="102"/>
      <c r="L121" s="102"/>
    </row>
    <row r="122" spans="1:12" ht="12.75">
      <c r="A122" s="28" t="s">
        <v>39</v>
      </c>
      <c r="B122" s="5" t="s">
        <v>14</v>
      </c>
      <c r="C122" s="13" t="s">
        <v>13</v>
      </c>
      <c r="D122" s="13" t="s">
        <v>60</v>
      </c>
      <c r="E122" s="13" t="s">
        <v>129</v>
      </c>
      <c r="F122" s="13" t="s">
        <v>161</v>
      </c>
      <c r="G122" s="12">
        <v>226</v>
      </c>
      <c r="H122" s="149">
        <v>2</v>
      </c>
      <c r="I122" s="149">
        <v>2</v>
      </c>
      <c r="J122" s="102"/>
      <c r="K122" s="102"/>
      <c r="L122" s="102"/>
    </row>
    <row r="123" spans="1:12" ht="12.75" hidden="1">
      <c r="A123" s="30" t="s">
        <v>41</v>
      </c>
      <c r="B123" s="5" t="s">
        <v>14</v>
      </c>
      <c r="C123" s="13" t="s">
        <v>13</v>
      </c>
      <c r="D123" s="13" t="s">
        <v>60</v>
      </c>
      <c r="E123" s="13" t="s">
        <v>129</v>
      </c>
      <c r="F123" s="13" t="s">
        <v>16</v>
      </c>
      <c r="G123" s="12">
        <v>260</v>
      </c>
      <c r="H123" s="179"/>
      <c r="I123" s="179"/>
      <c r="J123" s="102"/>
      <c r="K123" s="102"/>
      <c r="L123" s="102"/>
    </row>
    <row r="124" spans="1:12" ht="12.75" hidden="1">
      <c r="A124" s="28" t="s">
        <v>42</v>
      </c>
      <c r="B124" s="5" t="s">
        <v>14</v>
      </c>
      <c r="C124" s="13" t="s">
        <v>13</v>
      </c>
      <c r="D124" s="13" t="s">
        <v>60</v>
      </c>
      <c r="E124" s="13" t="s">
        <v>129</v>
      </c>
      <c r="F124" s="13" t="s">
        <v>16</v>
      </c>
      <c r="G124" s="12">
        <v>262</v>
      </c>
      <c r="H124" s="180"/>
      <c r="I124" s="180"/>
      <c r="J124" s="102"/>
      <c r="K124" s="102"/>
      <c r="L124" s="102"/>
    </row>
    <row r="125" spans="1:12" ht="12.75">
      <c r="A125" s="29" t="s">
        <v>45</v>
      </c>
      <c r="B125" s="14" t="s">
        <v>14</v>
      </c>
      <c r="C125" s="17" t="s">
        <v>13</v>
      </c>
      <c r="D125" s="17" t="s">
        <v>60</v>
      </c>
      <c r="E125" s="13" t="s">
        <v>129</v>
      </c>
      <c r="F125" s="17" t="s">
        <v>161</v>
      </c>
      <c r="G125" s="17" t="s">
        <v>46</v>
      </c>
      <c r="H125" s="150">
        <f>H126+H127</f>
        <v>14.8</v>
      </c>
      <c r="I125" s="150">
        <f>I126+I127</f>
        <v>10.4</v>
      </c>
      <c r="J125" s="102"/>
      <c r="K125" s="102"/>
      <c r="L125" s="102"/>
    </row>
    <row r="126" spans="1:12" ht="12.75">
      <c r="A126" s="30" t="s">
        <v>47</v>
      </c>
      <c r="B126" s="5" t="s">
        <v>14</v>
      </c>
      <c r="C126" s="13" t="s">
        <v>13</v>
      </c>
      <c r="D126" s="13" t="s">
        <v>60</v>
      </c>
      <c r="E126" s="13" t="s">
        <v>129</v>
      </c>
      <c r="F126" s="13" t="s">
        <v>161</v>
      </c>
      <c r="G126" s="13" t="s">
        <v>48</v>
      </c>
      <c r="H126" s="149">
        <v>0</v>
      </c>
      <c r="I126" s="149">
        <v>0</v>
      </c>
      <c r="J126" s="102"/>
      <c r="K126" s="102"/>
      <c r="L126" s="102"/>
    </row>
    <row r="127" spans="1:12" ht="13.5" customHeight="1">
      <c r="A127" s="30" t="s">
        <v>50</v>
      </c>
      <c r="B127" s="5" t="s">
        <v>14</v>
      </c>
      <c r="C127" s="13" t="s">
        <v>13</v>
      </c>
      <c r="D127" s="13" t="s">
        <v>60</v>
      </c>
      <c r="E127" s="13" t="s">
        <v>129</v>
      </c>
      <c r="F127" s="13" t="s">
        <v>161</v>
      </c>
      <c r="G127" s="13" t="s">
        <v>51</v>
      </c>
      <c r="H127" s="149">
        <v>14.8</v>
      </c>
      <c r="I127" s="149">
        <v>10.4</v>
      </c>
      <c r="J127" s="102"/>
      <c r="K127" s="102"/>
      <c r="L127" s="102"/>
    </row>
    <row r="128" spans="1:12" s="68" customFormat="1" ht="27.75" customHeight="1">
      <c r="A128" s="44" t="s">
        <v>130</v>
      </c>
      <c r="B128" s="21" t="s">
        <v>14</v>
      </c>
      <c r="C128" s="22" t="s">
        <v>60</v>
      </c>
      <c r="D128" s="22"/>
      <c r="E128" s="17"/>
      <c r="F128" s="17"/>
      <c r="G128" s="17"/>
      <c r="H128" s="150">
        <f>SUM(H129,H136)</f>
        <v>200</v>
      </c>
      <c r="I128" s="150">
        <f>SUM(I129,I136)</f>
        <v>200</v>
      </c>
      <c r="J128" s="113"/>
      <c r="K128" s="113"/>
      <c r="L128" s="113"/>
    </row>
    <row r="129" spans="1:12" s="68" customFormat="1" ht="36.75" customHeight="1">
      <c r="A129" s="44" t="s">
        <v>131</v>
      </c>
      <c r="B129" s="59" t="s">
        <v>14</v>
      </c>
      <c r="C129" s="59" t="s">
        <v>60</v>
      </c>
      <c r="D129" s="59" t="s">
        <v>110</v>
      </c>
      <c r="E129" s="17"/>
      <c r="F129" s="17"/>
      <c r="G129" s="17"/>
      <c r="H129" s="150">
        <f aca="true" t="shared" si="3" ref="H129:I134">SUM(H130)</f>
        <v>100</v>
      </c>
      <c r="I129" s="150">
        <f t="shared" si="3"/>
        <v>100</v>
      </c>
      <c r="J129" s="113"/>
      <c r="K129" s="113"/>
      <c r="L129" s="113"/>
    </row>
    <row r="130" spans="1:12" ht="37.5" customHeight="1">
      <c r="A130" s="34" t="s">
        <v>124</v>
      </c>
      <c r="B130" s="98" t="s">
        <v>14</v>
      </c>
      <c r="C130" s="98" t="s">
        <v>60</v>
      </c>
      <c r="D130" s="98" t="s">
        <v>110</v>
      </c>
      <c r="E130" s="5" t="s">
        <v>121</v>
      </c>
      <c r="F130" s="13"/>
      <c r="G130" s="13"/>
      <c r="H130" s="149">
        <f t="shared" si="3"/>
        <v>100</v>
      </c>
      <c r="I130" s="149">
        <f t="shared" si="3"/>
        <v>100</v>
      </c>
      <c r="J130" s="102"/>
      <c r="K130" s="102"/>
      <c r="L130" s="102"/>
    </row>
    <row r="131" spans="1:12" ht="40.5" customHeight="1">
      <c r="A131" s="30" t="s">
        <v>132</v>
      </c>
      <c r="B131" s="98" t="s">
        <v>14</v>
      </c>
      <c r="C131" s="98" t="s">
        <v>60</v>
      </c>
      <c r="D131" s="98" t="s">
        <v>110</v>
      </c>
      <c r="E131" s="5" t="s">
        <v>133</v>
      </c>
      <c r="F131" s="13"/>
      <c r="G131" s="13"/>
      <c r="H131" s="149">
        <f t="shared" si="3"/>
        <v>100</v>
      </c>
      <c r="I131" s="149">
        <f t="shared" si="3"/>
        <v>100</v>
      </c>
      <c r="J131" s="102"/>
      <c r="K131" s="102"/>
      <c r="L131" s="102"/>
    </row>
    <row r="132" spans="1:12" ht="45" customHeight="1">
      <c r="A132" s="69" t="s">
        <v>162</v>
      </c>
      <c r="B132" s="98" t="s">
        <v>14</v>
      </c>
      <c r="C132" s="98" t="s">
        <v>60</v>
      </c>
      <c r="D132" s="98" t="s">
        <v>110</v>
      </c>
      <c r="E132" s="5" t="s">
        <v>133</v>
      </c>
      <c r="F132" s="13" t="s">
        <v>161</v>
      </c>
      <c r="G132" s="13"/>
      <c r="H132" s="149">
        <f t="shared" si="3"/>
        <v>100</v>
      </c>
      <c r="I132" s="149">
        <f t="shared" si="3"/>
        <v>100</v>
      </c>
      <c r="J132" s="102"/>
      <c r="K132" s="102"/>
      <c r="L132" s="102"/>
    </row>
    <row r="133" spans="1:12" ht="13.5" customHeight="1">
      <c r="A133" s="29" t="s">
        <v>17</v>
      </c>
      <c r="B133" s="98" t="s">
        <v>14</v>
      </c>
      <c r="C133" s="98" t="s">
        <v>60</v>
      </c>
      <c r="D133" s="98" t="s">
        <v>110</v>
      </c>
      <c r="E133" s="5" t="s">
        <v>133</v>
      </c>
      <c r="F133" s="13" t="s">
        <v>161</v>
      </c>
      <c r="G133" s="13" t="s">
        <v>18</v>
      </c>
      <c r="H133" s="149">
        <f t="shared" si="3"/>
        <v>100</v>
      </c>
      <c r="I133" s="149">
        <f t="shared" si="3"/>
        <v>100</v>
      </c>
      <c r="J133" s="102"/>
      <c r="K133" s="102"/>
      <c r="L133" s="102"/>
    </row>
    <row r="134" spans="1:12" ht="13.5" customHeight="1">
      <c r="A134" s="44" t="s">
        <v>29</v>
      </c>
      <c r="B134" s="98" t="s">
        <v>14</v>
      </c>
      <c r="C134" s="98" t="s">
        <v>60</v>
      </c>
      <c r="D134" s="98" t="s">
        <v>110</v>
      </c>
      <c r="E134" s="5" t="s">
        <v>133</v>
      </c>
      <c r="F134" s="13" t="s">
        <v>161</v>
      </c>
      <c r="G134" s="13" t="s">
        <v>30</v>
      </c>
      <c r="H134" s="149">
        <f t="shared" si="3"/>
        <v>100</v>
      </c>
      <c r="I134" s="149">
        <f t="shared" si="3"/>
        <v>100</v>
      </c>
      <c r="J134" s="102"/>
      <c r="K134" s="102"/>
      <c r="L134" s="102"/>
    </row>
    <row r="135" spans="1:12" ht="13.5" customHeight="1">
      <c r="A135" s="28" t="s">
        <v>39</v>
      </c>
      <c r="B135" s="98" t="s">
        <v>14</v>
      </c>
      <c r="C135" s="98" t="s">
        <v>60</v>
      </c>
      <c r="D135" s="98" t="s">
        <v>110</v>
      </c>
      <c r="E135" s="5" t="s">
        <v>133</v>
      </c>
      <c r="F135" s="13" t="s">
        <v>161</v>
      </c>
      <c r="G135" s="13" t="s">
        <v>40</v>
      </c>
      <c r="H135" s="149">
        <v>100</v>
      </c>
      <c r="I135" s="149">
        <v>100</v>
      </c>
      <c r="J135" s="102"/>
      <c r="K135" s="102"/>
      <c r="L135" s="102"/>
    </row>
    <row r="136" spans="1:12" s="68" customFormat="1" ht="13.5" customHeight="1">
      <c r="A136" s="44" t="s">
        <v>134</v>
      </c>
      <c r="B136" s="59" t="s">
        <v>14</v>
      </c>
      <c r="C136" s="59" t="s">
        <v>60</v>
      </c>
      <c r="D136" s="59" t="s">
        <v>135</v>
      </c>
      <c r="E136" s="17"/>
      <c r="F136" s="17"/>
      <c r="G136" s="17"/>
      <c r="H136" s="150">
        <f aca="true" t="shared" si="4" ref="H136:I141">SUM(H137)</f>
        <v>100</v>
      </c>
      <c r="I136" s="150">
        <f t="shared" si="4"/>
        <v>100</v>
      </c>
      <c r="J136" s="113"/>
      <c r="K136" s="113"/>
      <c r="L136" s="113"/>
    </row>
    <row r="137" spans="1:12" ht="39.75" customHeight="1">
      <c r="A137" s="34" t="s">
        <v>124</v>
      </c>
      <c r="B137" s="98" t="s">
        <v>14</v>
      </c>
      <c r="C137" s="98" t="s">
        <v>60</v>
      </c>
      <c r="D137" s="98" t="s">
        <v>135</v>
      </c>
      <c r="E137" s="5" t="s">
        <v>121</v>
      </c>
      <c r="F137" s="13"/>
      <c r="G137" s="13"/>
      <c r="H137" s="149">
        <f t="shared" si="4"/>
        <v>100</v>
      </c>
      <c r="I137" s="149">
        <f t="shared" si="4"/>
        <v>100</v>
      </c>
      <c r="J137" s="102"/>
      <c r="K137" s="102"/>
      <c r="L137" s="102"/>
    </row>
    <row r="138" spans="1:12" ht="40.5" customHeight="1">
      <c r="A138" s="30" t="s">
        <v>136</v>
      </c>
      <c r="B138" s="98" t="s">
        <v>14</v>
      </c>
      <c r="C138" s="98" t="s">
        <v>60</v>
      </c>
      <c r="D138" s="98" t="s">
        <v>135</v>
      </c>
      <c r="E138" s="5" t="s">
        <v>137</v>
      </c>
      <c r="F138" s="13"/>
      <c r="G138" s="13"/>
      <c r="H138" s="149">
        <f t="shared" si="4"/>
        <v>100</v>
      </c>
      <c r="I138" s="149">
        <f t="shared" si="4"/>
        <v>100</v>
      </c>
      <c r="J138" s="102"/>
      <c r="K138" s="102"/>
      <c r="L138" s="102"/>
    </row>
    <row r="139" spans="1:12" ht="39.75" customHeight="1">
      <c r="A139" s="69" t="s">
        <v>162</v>
      </c>
      <c r="B139" s="98" t="s">
        <v>14</v>
      </c>
      <c r="C139" s="98" t="s">
        <v>60</v>
      </c>
      <c r="D139" s="98" t="s">
        <v>135</v>
      </c>
      <c r="E139" s="5" t="s">
        <v>137</v>
      </c>
      <c r="F139" s="13" t="s">
        <v>161</v>
      </c>
      <c r="G139" s="13"/>
      <c r="H139" s="149">
        <f t="shared" si="4"/>
        <v>100</v>
      </c>
      <c r="I139" s="149">
        <f t="shared" si="4"/>
        <v>100</v>
      </c>
      <c r="J139" s="102"/>
      <c r="K139" s="102"/>
      <c r="L139" s="102"/>
    </row>
    <row r="140" spans="1:12" ht="13.5" customHeight="1">
      <c r="A140" s="29" t="s">
        <v>17</v>
      </c>
      <c r="B140" s="98" t="s">
        <v>14</v>
      </c>
      <c r="C140" s="98" t="s">
        <v>60</v>
      </c>
      <c r="D140" s="98" t="s">
        <v>135</v>
      </c>
      <c r="E140" s="5" t="s">
        <v>137</v>
      </c>
      <c r="F140" s="13" t="s">
        <v>161</v>
      </c>
      <c r="G140" s="13" t="s">
        <v>18</v>
      </c>
      <c r="H140" s="149">
        <f t="shared" si="4"/>
        <v>100</v>
      </c>
      <c r="I140" s="149">
        <f t="shared" si="4"/>
        <v>100</v>
      </c>
      <c r="J140" s="102"/>
      <c r="K140" s="102"/>
      <c r="L140" s="102"/>
    </row>
    <row r="141" spans="1:12" ht="13.5" customHeight="1">
      <c r="A141" s="44" t="s">
        <v>29</v>
      </c>
      <c r="B141" s="98" t="s">
        <v>14</v>
      </c>
      <c r="C141" s="98" t="s">
        <v>60</v>
      </c>
      <c r="D141" s="98" t="s">
        <v>135</v>
      </c>
      <c r="E141" s="5" t="s">
        <v>137</v>
      </c>
      <c r="F141" s="13" t="s">
        <v>161</v>
      </c>
      <c r="G141" s="13" t="s">
        <v>30</v>
      </c>
      <c r="H141" s="149">
        <f t="shared" si="4"/>
        <v>100</v>
      </c>
      <c r="I141" s="149">
        <f t="shared" si="4"/>
        <v>100</v>
      </c>
      <c r="J141" s="102"/>
      <c r="K141" s="102"/>
      <c r="L141" s="102"/>
    </row>
    <row r="142" spans="1:12" s="68" customFormat="1" ht="33.75">
      <c r="A142" s="69" t="s">
        <v>162</v>
      </c>
      <c r="B142" s="98" t="s">
        <v>14</v>
      </c>
      <c r="C142" s="98" t="s">
        <v>60</v>
      </c>
      <c r="D142" s="98" t="s">
        <v>135</v>
      </c>
      <c r="E142" s="5" t="s">
        <v>137</v>
      </c>
      <c r="F142" s="13" t="s">
        <v>161</v>
      </c>
      <c r="G142" s="13" t="s">
        <v>40</v>
      </c>
      <c r="H142" s="149">
        <v>100</v>
      </c>
      <c r="I142" s="149">
        <v>100</v>
      </c>
      <c r="J142" s="113"/>
      <c r="K142" s="113"/>
      <c r="L142" s="113"/>
    </row>
    <row r="143" spans="1:12" s="68" customFormat="1" ht="12.75">
      <c r="A143" s="29" t="s">
        <v>119</v>
      </c>
      <c r="B143" s="59" t="s">
        <v>14</v>
      </c>
      <c r="C143" s="59" t="s">
        <v>28</v>
      </c>
      <c r="D143" s="98"/>
      <c r="E143" s="5"/>
      <c r="F143" s="13"/>
      <c r="G143" s="13"/>
      <c r="H143" s="149">
        <f>H144+H157</f>
        <v>5671</v>
      </c>
      <c r="I143" s="149">
        <f>I144+I157</f>
        <v>5954</v>
      </c>
      <c r="J143" s="113"/>
      <c r="K143" s="113"/>
      <c r="L143" s="113"/>
    </row>
    <row r="144" spans="1:12" s="58" customFormat="1" ht="18.75" customHeight="1">
      <c r="A144" s="77" t="s">
        <v>114</v>
      </c>
      <c r="B144" s="59" t="s">
        <v>14</v>
      </c>
      <c r="C144" s="59" t="s">
        <v>28</v>
      </c>
      <c r="D144" s="59" t="s">
        <v>110</v>
      </c>
      <c r="E144" s="59"/>
      <c r="F144" s="59"/>
      <c r="G144" s="60"/>
      <c r="H144" s="181">
        <f>H145+H150</f>
        <v>5671</v>
      </c>
      <c r="I144" s="181">
        <f>I145+I150</f>
        <v>5954</v>
      </c>
      <c r="J144" s="119"/>
      <c r="K144" s="119"/>
      <c r="L144" s="119"/>
    </row>
    <row r="145" spans="1:12" s="80" customFormat="1" ht="60" customHeight="1" hidden="1">
      <c r="A145" s="81" t="s">
        <v>109</v>
      </c>
      <c r="B145" s="78" t="s">
        <v>14</v>
      </c>
      <c r="C145" s="79" t="s">
        <v>28</v>
      </c>
      <c r="D145" s="79" t="s">
        <v>110</v>
      </c>
      <c r="E145" s="79" t="s">
        <v>111</v>
      </c>
      <c r="F145" s="79"/>
      <c r="G145" s="79"/>
      <c r="H145" s="147">
        <f>H146</f>
        <v>0</v>
      </c>
      <c r="I145" s="147">
        <f>I146</f>
        <v>0</v>
      </c>
      <c r="J145" s="109"/>
      <c r="K145" s="109"/>
      <c r="L145" s="109"/>
    </row>
    <row r="146" spans="1:12" ht="16.5" customHeight="1" hidden="1">
      <c r="A146" s="30" t="s">
        <v>113</v>
      </c>
      <c r="B146" s="5" t="s">
        <v>14</v>
      </c>
      <c r="C146" s="13" t="s">
        <v>28</v>
      </c>
      <c r="D146" s="13" t="s">
        <v>110</v>
      </c>
      <c r="E146" s="13" t="s">
        <v>111</v>
      </c>
      <c r="F146" s="13" t="s">
        <v>108</v>
      </c>
      <c r="G146" s="13"/>
      <c r="H146" s="149">
        <f>SUM(H147)</f>
        <v>0</v>
      </c>
      <c r="I146" s="149">
        <f>SUM(I147)</f>
        <v>0</v>
      </c>
      <c r="J146" s="102"/>
      <c r="K146" s="102"/>
      <c r="L146" s="102"/>
    </row>
    <row r="147" spans="1:12" ht="18" customHeight="1" hidden="1">
      <c r="A147" s="30" t="s">
        <v>17</v>
      </c>
      <c r="B147" s="5" t="s">
        <v>14</v>
      </c>
      <c r="C147" s="13" t="s">
        <v>28</v>
      </c>
      <c r="D147" s="13" t="s">
        <v>110</v>
      </c>
      <c r="E147" s="13" t="s">
        <v>111</v>
      </c>
      <c r="F147" s="13" t="s">
        <v>108</v>
      </c>
      <c r="G147" s="13">
        <v>200</v>
      </c>
      <c r="H147" s="149">
        <f>H148</f>
        <v>0</v>
      </c>
      <c r="I147" s="149">
        <f>I148</f>
        <v>0</v>
      </c>
      <c r="J147" s="102"/>
      <c r="K147" s="102"/>
      <c r="L147" s="102"/>
    </row>
    <row r="148" spans="1:12" ht="27.75" customHeight="1" hidden="1">
      <c r="A148" s="30" t="s">
        <v>66</v>
      </c>
      <c r="B148" s="5" t="s">
        <v>14</v>
      </c>
      <c r="C148" s="13" t="s">
        <v>28</v>
      </c>
      <c r="D148" s="13" t="s">
        <v>110</v>
      </c>
      <c r="E148" s="13" t="s">
        <v>111</v>
      </c>
      <c r="F148" s="13" t="s">
        <v>108</v>
      </c>
      <c r="G148" s="13">
        <v>220</v>
      </c>
      <c r="H148" s="149">
        <f>H149</f>
        <v>0</v>
      </c>
      <c r="I148" s="149">
        <f>I149</f>
        <v>0</v>
      </c>
      <c r="J148" s="102"/>
      <c r="K148" s="102"/>
      <c r="L148" s="102"/>
    </row>
    <row r="149" spans="1:12" ht="21.75" customHeight="1" hidden="1">
      <c r="A149" s="30" t="s">
        <v>37</v>
      </c>
      <c r="B149" s="5" t="s">
        <v>14</v>
      </c>
      <c r="C149" s="13" t="s">
        <v>28</v>
      </c>
      <c r="D149" s="13" t="s">
        <v>110</v>
      </c>
      <c r="E149" s="13" t="s">
        <v>111</v>
      </c>
      <c r="F149" s="13" t="s">
        <v>108</v>
      </c>
      <c r="G149" s="13">
        <v>225</v>
      </c>
      <c r="H149" s="149">
        <v>0</v>
      </c>
      <c r="I149" s="149">
        <v>0</v>
      </c>
      <c r="J149" s="102"/>
      <c r="K149" s="102"/>
      <c r="L149" s="102"/>
    </row>
    <row r="150" spans="1:12" s="80" customFormat="1" ht="92.25" customHeight="1">
      <c r="A150" s="16" t="s">
        <v>200</v>
      </c>
      <c r="B150" s="78" t="s">
        <v>14</v>
      </c>
      <c r="C150" s="79" t="s">
        <v>28</v>
      </c>
      <c r="D150" s="79" t="s">
        <v>110</v>
      </c>
      <c r="E150" s="120" t="s">
        <v>151</v>
      </c>
      <c r="F150" s="79"/>
      <c r="G150" s="79"/>
      <c r="H150" s="147">
        <f>H151</f>
        <v>5671</v>
      </c>
      <c r="I150" s="147">
        <f>I151</f>
        <v>5954</v>
      </c>
      <c r="J150" s="109"/>
      <c r="K150" s="109"/>
      <c r="L150" s="109"/>
    </row>
    <row r="151" spans="1:12" s="80" customFormat="1" ht="132.75" customHeight="1">
      <c r="A151" s="52" t="s">
        <v>150</v>
      </c>
      <c r="B151" s="6" t="s">
        <v>14</v>
      </c>
      <c r="C151" s="23" t="s">
        <v>28</v>
      </c>
      <c r="D151" s="23" t="s">
        <v>110</v>
      </c>
      <c r="E151" s="99" t="s">
        <v>151</v>
      </c>
      <c r="F151" s="79"/>
      <c r="G151" s="79"/>
      <c r="H151" s="149">
        <f>H152</f>
        <v>5671</v>
      </c>
      <c r="I151" s="149">
        <f>I152</f>
        <v>5954</v>
      </c>
      <c r="J151" s="109"/>
      <c r="K151" s="109"/>
      <c r="L151" s="109"/>
    </row>
    <row r="152" spans="1:12" ht="44.25" customHeight="1">
      <c r="A152" s="69" t="s">
        <v>162</v>
      </c>
      <c r="B152" s="5" t="s">
        <v>14</v>
      </c>
      <c r="C152" s="13" t="s">
        <v>28</v>
      </c>
      <c r="D152" s="13" t="s">
        <v>110</v>
      </c>
      <c r="E152" s="99" t="s">
        <v>151</v>
      </c>
      <c r="F152" s="13" t="s">
        <v>161</v>
      </c>
      <c r="G152" s="13"/>
      <c r="H152" s="149">
        <f>SUM(H153)</f>
        <v>5671</v>
      </c>
      <c r="I152" s="149">
        <f>SUM(I153)</f>
        <v>5954</v>
      </c>
      <c r="J152" s="102"/>
      <c r="K152" s="102"/>
      <c r="L152" s="102"/>
    </row>
    <row r="153" spans="1:12" ht="21.75" customHeight="1">
      <c r="A153" s="30" t="s">
        <v>17</v>
      </c>
      <c r="B153" s="5" t="s">
        <v>14</v>
      </c>
      <c r="C153" s="13" t="s">
        <v>28</v>
      </c>
      <c r="D153" s="13" t="s">
        <v>110</v>
      </c>
      <c r="E153" s="99" t="s">
        <v>151</v>
      </c>
      <c r="F153" s="13" t="s">
        <v>161</v>
      </c>
      <c r="G153" s="13">
        <v>200</v>
      </c>
      <c r="H153" s="149">
        <f>H154</f>
        <v>5671</v>
      </c>
      <c r="I153" s="149">
        <f>I154</f>
        <v>5954</v>
      </c>
      <c r="J153" s="102"/>
      <c r="K153" s="102"/>
      <c r="L153" s="102"/>
    </row>
    <row r="154" spans="1:12" ht="21.75" customHeight="1">
      <c r="A154" s="30" t="s">
        <v>66</v>
      </c>
      <c r="B154" s="5" t="s">
        <v>14</v>
      </c>
      <c r="C154" s="13" t="s">
        <v>28</v>
      </c>
      <c r="D154" s="13" t="s">
        <v>110</v>
      </c>
      <c r="E154" s="99" t="s">
        <v>151</v>
      </c>
      <c r="F154" s="13" t="s">
        <v>161</v>
      </c>
      <c r="G154" s="13">
        <v>220</v>
      </c>
      <c r="H154" s="149">
        <f>H155+H156</f>
        <v>5671</v>
      </c>
      <c r="I154" s="149">
        <f>I155+I156</f>
        <v>5954</v>
      </c>
      <c r="J154" s="102"/>
      <c r="K154" s="102"/>
      <c r="L154" s="102"/>
    </row>
    <row r="155" spans="1:12" ht="21.75" customHeight="1">
      <c r="A155" s="30" t="s">
        <v>37</v>
      </c>
      <c r="B155" s="5" t="s">
        <v>14</v>
      </c>
      <c r="C155" s="13" t="s">
        <v>28</v>
      </c>
      <c r="D155" s="13" t="s">
        <v>110</v>
      </c>
      <c r="E155" s="99" t="s">
        <v>151</v>
      </c>
      <c r="F155" s="13" t="s">
        <v>161</v>
      </c>
      <c r="G155" s="13">
        <v>225</v>
      </c>
      <c r="H155" s="149">
        <v>5671</v>
      </c>
      <c r="I155" s="149">
        <f>5486.9-6.777+473.877</f>
        <v>5954</v>
      </c>
      <c r="J155" s="102"/>
      <c r="K155" s="102"/>
      <c r="L155" s="102"/>
    </row>
    <row r="156" spans="1:12" s="125" customFormat="1" ht="21.75" customHeight="1" hidden="1">
      <c r="A156" s="121" t="s">
        <v>37</v>
      </c>
      <c r="B156" s="122" t="s">
        <v>14</v>
      </c>
      <c r="C156" s="123" t="s">
        <v>28</v>
      </c>
      <c r="D156" s="123" t="s">
        <v>110</v>
      </c>
      <c r="E156" s="124" t="s">
        <v>151</v>
      </c>
      <c r="F156" s="123" t="s">
        <v>161</v>
      </c>
      <c r="G156" s="123" t="s">
        <v>40</v>
      </c>
      <c r="H156" s="149">
        <v>0</v>
      </c>
      <c r="I156" s="149">
        <v>0</v>
      </c>
      <c r="J156" s="102"/>
      <c r="K156" s="102"/>
      <c r="L156" s="102"/>
    </row>
    <row r="157" spans="1:12" s="68" customFormat="1" ht="23.25" customHeight="1">
      <c r="A157" s="44" t="s">
        <v>187</v>
      </c>
      <c r="B157" s="21" t="s">
        <v>14</v>
      </c>
      <c r="C157" s="22" t="s">
        <v>28</v>
      </c>
      <c r="D157" s="22" t="s">
        <v>55</v>
      </c>
      <c r="E157" s="22"/>
      <c r="F157" s="17"/>
      <c r="G157" s="17"/>
      <c r="H157" s="150">
        <f>H158</f>
        <v>0</v>
      </c>
      <c r="I157" s="150">
        <f>I158</f>
        <v>0</v>
      </c>
      <c r="J157" s="113"/>
      <c r="K157" s="113"/>
      <c r="L157" s="113"/>
    </row>
    <row r="158" spans="1:12" s="127" customFormat="1" ht="23.25" customHeight="1">
      <c r="A158" s="30" t="s">
        <v>188</v>
      </c>
      <c r="B158" s="6" t="s">
        <v>14</v>
      </c>
      <c r="C158" s="23" t="s">
        <v>28</v>
      </c>
      <c r="D158" s="23" t="s">
        <v>55</v>
      </c>
      <c r="E158" s="23" t="s">
        <v>184</v>
      </c>
      <c r="F158" s="13"/>
      <c r="G158" s="13"/>
      <c r="H158" s="149">
        <f>H159</f>
        <v>0</v>
      </c>
      <c r="I158" s="149">
        <f>I159</f>
        <v>0</v>
      </c>
      <c r="J158" s="126"/>
      <c r="K158" s="126"/>
      <c r="L158" s="126"/>
    </row>
    <row r="159" spans="1:12" ht="33.75">
      <c r="A159" s="69" t="s">
        <v>162</v>
      </c>
      <c r="B159" s="6" t="s">
        <v>14</v>
      </c>
      <c r="C159" s="23" t="s">
        <v>28</v>
      </c>
      <c r="D159" s="23" t="s">
        <v>55</v>
      </c>
      <c r="E159" s="23" t="s">
        <v>184</v>
      </c>
      <c r="F159" s="23" t="s">
        <v>161</v>
      </c>
      <c r="G159" s="22"/>
      <c r="H159" s="149">
        <f>SUM(H160)</f>
        <v>0</v>
      </c>
      <c r="I159" s="149">
        <f>SUM(I160)</f>
        <v>0</v>
      </c>
      <c r="J159" s="102"/>
      <c r="K159" s="102"/>
      <c r="L159" s="102"/>
    </row>
    <row r="160" spans="1:12" ht="12.75">
      <c r="A160" s="48" t="s">
        <v>29</v>
      </c>
      <c r="B160" s="6" t="s">
        <v>14</v>
      </c>
      <c r="C160" s="23" t="s">
        <v>28</v>
      </c>
      <c r="D160" s="23" t="s">
        <v>55</v>
      </c>
      <c r="E160" s="23" t="s">
        <v>184</v>
      </c>
      <c r="F160" s="23" t="s">
        <v>161</v>
      </c>
      <c r="G160" s="23" t="s">
        <v>30</v>
      </c>
      <c r="H160" s="149">
        <f>SUM(H161)</f>
        <v>0</v>
      </c>
      <c r="I160" s="149">
        <f>SUM(I161)</f>
        <v>0</v>
      </c>
      <c r="J160" s="102"/>
      <c r="K160" s="102"/>
      <c r="L160" s="102"/>
    </row>
    <row r="161" spans="1:12" ht="12.75">
      <c r="A161" s="48" t="s">
        <v>39</v>
      </c>
      <c r="B161" s="6" t="s">
        <v>14</v>
      </c>
      <c r="C161" s="23" t="s">
        <v>28</v>
      </c>
      <c r="D161" s="23" t="s">
        <v>55</v>
      </c>
      <c r="E161" s="23" t="s">
        <v>184</v>
      </c>
      <c r="F161" s="23" t="s">
        <v>161</v>
      </c>
      <c r="G161" s="23" t="s">
        <v>40</v>
      </c>
      <c r="H161" s="149">
        <v>0</v>
      </c>
      <c r="I161" s="149">
        <v>0</v>
      </c>
      <c r="J161" s="102"/>
      <c r="K161" s="102"/>
      <c r="L161" s="102"/>
    </row>
    <row r="162" spans="1:12" ht="25.5">
      <c r="A162" s="31" t="s">
        <v>63</v>
      </c>
      <c r="B162" s="21" t="s">
        <v>14</v>
      </c>
      <c r="C162" s="22" t="s">
        <v>65</v>
      </c>
      <c r="D162" s="4"/>
      <c r="E162" s="4"/>
      <c r="F162" s="4"/>
      <c r="G162" s="4"/>
      <c r="H162" s="150">
        <f>H163+H189+H219</f>
        <v>6661</v>
      </c>
      <c r="I162" s="150">
        <f>I163+I189+I219</f>
        <v>6661</v>
      </c>
      <c r="J162" s="102"/>
      <c r="K162" s="102"/>
      <c r="L162" s="102"/>
    </row>
    <row r="163" spans="1:12" ht="12.75">
      <c r="A163" s="31" t="s">
        <v>64</v>
      </c>
      <c r="B163" s="21" t="s">
        <v>14</v>
      </c>
      <c r="C163" s="22" t="s">
        <v>65</v>
      </c>
      <c r="D163" s="22" t="s">
        <v>11</v>
      </c>
      <c r="E163" s="22"/>
      <c r="F163" s="22"/>
      <c r="G163" s="22"/>
      <c r="H163" s="150">
        <f>SUM(H164,H169,H180)</f>
        <v>600</v>
      </c>
      <c r="I163" s="150">
        <f>SUM(I164,I169,I180)</f>
        <v>600</v>
      </c>
      <c r="J163" s="102"/>
      <c r="K163" s="102"/>
      <c r="L163" s="102"/>
    </row>
    <row r="164" spans="1:12" s="127" customFormat="1" ht="51" hidden="1">
      <c r="A164" s="48" t="s">
        <v>189</v>
      </c>
      <c r="B164" s="5" t="s">
        <v>14</v>
      </c>
      <c r="C164" s="13" t="s">
        <v>65</v>
      </c>
      <c r="D164" s="13" t="s">
        <v>11</v>
      </c>
      <c r="E164" s="13" t="s">
        <v>140</v>
      </c>
      <c r="F164" s="23"/>
      <c r="G164" s="23"/>
      <c r="H164" s="149">
        <f>H165</f>
        <v>0</v>
      </c>
      <c r="I164" s="149">
        <f>I165</f>
        <v>0</v>
      </c>
      <c r="J164" s="126"/>
      <c r="K164" s="126"/>
      <c r="L164" s="126"/>
    </row>
    <row r="165" spans="1:12" s="58" customFormat="1" ht="24.75" customHeight="1" hidden="1">
      <c r="A165" s="28" t="s">
        <v>15</v>
      </c>
      <c r="B165" s="5" t="s">
        <v>14</v>
      </c>
      <c r="C165" s="13" t="s">
        <v>65</v>
      </c>
      <c r="D165" s="13" t="s">
        <v>11</v>
      </c>
      <c r="E165" s="13" t="s">
        <v>140</v>
      </c>
      <c r="F165" s="13" t="s">
        <v>16</v>
      </c>
      <c r="G165" s="128"/>
      <c r="H165" s="182">
        <f>H166</f>
        <v>0</v>
      </c>
      <c r="I165" s="182">
        <f>I166</f>
        <v>0</v>
      </c>
      <c r="J165" s="119"/>
      <c r="K165" s="119"/>
      <c r="L165" s="119"/>
    </row>
    <row r="166" spans="1:12" s="58" customFormat="1" ht="24.75" customHeight="1" hidden="1">
      <c r="A166" s="28" t="s">
        <v>69</v>
      </c>
      <c r="B166" s="5" t="s">
        <v>14</v>
      </c>
      <c r="C166" s="13" t="s">
        <v>65</v>
      </c>
      <c r="D166" s="13" t="s">
        <v>11</v>
      </c>
      <c r="E166" s="13" t="s">
        <v>140</v>
      </c>
      <c r="F166" s="13" t="s">
        <v>16</v>
      </c>
      <c r="G166" s="12">
        <v>200</v>
      </c>
      <c r="H166" s="182">
        <f>H168</f>
        <v>0</v>
      </c>
      <c r="I166" s="182">
        <f>I168</f>
        <v>0</v>
      </c>
      <c r="J166" s="119"/>
      <c r="K166" s="119"/>
      <c r="L166" s="119"/>
    </row>
    <row r="167" spans="1:12" s="58" customFormat="1" ht="45" customHeight="1" hidden="1">
      <c r="A167" s="28" t="s">
        <v>70</v>
      </c>
      <c r="B167" s="5" t="s">
        <v>14</v>
      </c>
      <c r="C167" s="13" t="s">
        <v>65</v>
      </c>
      <c r="D167" s="13" t="s">
        <v>11</v>
      </c>
      <c r="E167" s="13" t="s">
        <v>140</v>
      </c>
      <c r="F167" s="13" t="s">
        <v>16</v>
      </c>
      <c r="G167" s="12">
        <v>240</v>
      </c>
      <c r="H167" s="182">
        <f>H168</f>
        <v>0</v>
      </c>
      <c r="I167" s="182">
        <f>I168</f>
        <v>0</v>
      </c>
      <c r="J167" s="119"/>
      <c r="K167" s="119"/>
      <c r="L167" s="119"/>
    </row>
    <row r="168" spans="1:12" s="58" customFormat="1" ht="39" customHeight="1" hidden="1">
      <c r="A168" s="28" t="s">
        <v>70</v>
      </c>
      <c r="B168" s="5" t="s">
        <v>14</v>
      </c>
      <c r="C168" s="13" t="s">
        <v>65</v>
      </c>
      <c r="D168" s="13" t="s">
        <v>11</v>
      </c>
      <c r="E168" s="13" t="s">
        <v>140</v>
      </c>
      <c r="F168" s="13" t="s">
        <v>16</v>
      </c>
      <c r="G168" s="12">
        <v>242</v>
      </c>
      <c r="H168" s="182">
        <v>0</v>
      </c>
      <c r="I168" s="182">
        <v>0</v>
      </c>
      <c r="J168" s="119"/>
      <c r="K168" s="119"/>
      <c r="L168" s="119"/>
    </row>
    <row r="169" spans="1:12" ht="76.5" hidden="1">
      <c r="A169" s="16" t="s">
        <v>117</v>
      </c>
      <c r="B169" s="21" t="s">
        <v>14</v>
      </c>
      <c r="C169" s="22" t="s">
        <v>65</v>
      </c>
      <c r="D169" s="22" t="s">
        <v>11</v>
      </c>
      <c r="E169" s="87" t="s">
        <v>153</v>
      </c>
      <c r="F169" s="22"/>
      <c r="G169" s="22"/>
      <c r="H169" s="150">
        <f aca="true" t="shared" si="5" ref="H169:I173">H170</f>
        <v>0</v>
      </c>
      <c r="I169" s="150">
        <f t="shared" si="5"/>
        <v>0</v>
      </c>
      <c r="J169" s="102"/>
      <c r="K169" s="102"/>
      <c r="L169" s="102"/>
    </row>
    <row r="170" spans="1:12" ht="25.5" hidden="1">
      <c r="A170" s="52" t="s">
        <v>152</v>
      </c>
      <c r="B170" s="6" t="s">
        <v>14</v>
      </c>
      <c r="C170" s="23" t="s">
        <v>65</v>
      </c>
      <c r="D170" s="23" t="s">
        <v>11</v>
      </c>
      <c r="E170" s="99" t="s">
        <v>153</v>
      </c>
      <c r="F170" s="22"/>
      <c r="G170" s="22"/>
      <c r="H170" s="149">
        <f t="shared" si="5"/>
        <v>0</v>
      </c>
      <c r="I170" s="149">
        <f t="shared" si="5"/>
        <v>0</v>
      </c>
      <c r="J170" s="102"/>
      <c r="K170" s="102"/>
      <c r="L170" s="102"/>
    </row>
    <row r="171" spans="1:12" ht="33" customHeight="1" hidden="1">
      <c r="A171" s="69" t="s">
        <v>162</v>
      </c>
      <c r="B171" s="5" t="s">
        <v>14</v>
      </c>
      <c r="C171" s="13" t="s">
        <v>65</v>
      </c>
      <c r="D171" s="13" t="s">
        <v>11</v>
      </c>
      <c r="E171" s="71" t="s">
        <v>153</v>
      </c>
      <c r="F171" s="13" t="s">
        <v>161</v>
      </c>
      <c r="G171" s="13"/>
      <c r="H171" s="149">
        <f t="shared" si="5"/>
        <v>0</v>
      </c>
      <c r="I171" s="149">
        <f t="shared" si="5"/>
        <v>0</v>
      </c>
      <c r="J171" s="102"/>
      <c r="K171" s="102"/>
      <c r="L171" s="102"/>
    </row>
    <row r="172" spans="1:12" s="84" customFormat="1" ht="12.75" hidden="1">
      <c r="A172" s="48" t="s">
        <v>17</v>
      </c>
      <c r="B172" s="6" t="s">
        <v>14</v>
      </c>
      <c r="C172" s="23" t="s">
        <v>65</v>
      </c>
      <c r="D172" s="23" t="s">
        <v>11</v>
      </c>
      <c r="E172" s="99" t="s">
        <v>153</v>
      </c>
      <c r="F172" s="23" t="s">
        <v>161</v>
      </c>
      <c r="G172" s="23">
        <v>200</v>
      </c>
      <c r="H172" s="149">
        <f t="shared" si="5"/>
        <v>0</v>
      </c>
      <c r="I172" s="149">
        <f t="shared" si="5"/>
        <v>0</v>
      </c>
      <c r="J172" s="118"/>
      <c r="K172" s="118"/>
      <c r="L172" s="118"/>
    </row>
    <row r="173" spans="1:12" s="84" customFormat="1" ht="12.75" hidden="1">
      <c r="A173" s="48" t="s">
        <v>66</v>
      </c>
      <c r="B173" s="6" t="s">
        <v>14</v>
      </c>
      <c r="C173" s="23" t="s">
        <v>65</v>
      </c>
      <c r="D173" s="23" t="s">
        <v>11</v>
      </c>
      <c r="E173" s="99" t="s">
        <v>153</v>
      </c>
      <c r="F173" s="23" t="s">
        <v>161</v>
      </c>
      <c r="G173" s="23">
        <v>220</v>
      </c>
      <c r="H173" s="149">
        <f t="shared" si="5"/>
        <v>0</v>
      </c>
      <c r="I173" s="149">
        <f t="shared" si="5"/>
        <v>0</v>
      </c>
      <c r="J173" s="118"/>
      <c r="K173" s="118"/>
      <c r="L173" s="118"/>
    </row>
    <row r="174" spans="1:12" s="102" customFormat="1" ht="12.75" hidden="1">
      <c r="A174" s="129" t="s">
        <v>37</v>
      </c>
      <c r="B174" s="130" t="s">
        <v>14</v>
      </c>
      <c r="C174" s="131" t="s">
        <v>65</v>
      </c>
      <c r="D174" s="131" t="s">
        <v>11</v>
      </c>
      <c r="E174" s="131" t="s">
        <v>153</v>
      </c>
      <c r="F174" s="131" t="s">
        <v>161</v>
      </c>
      <c r="G174" s="131">
        <v>225</v>
      </c>
      <c r="H174" s="150">
        <v>0</v>
      </c>
      <c r="I174" s="150">
        <v>0</v>
      </c>
      <c r="J174" s="132"/>
      <c r="L174" s="133"/>
    </row>
    <row r="175" spans="1:12" ht="60" hidden="1">
      <c r="A175" s="30" t="s">
        <v>109</v>
      </c>
      <c r="B175" s="74" t="s">
        <v>14</v>
      </c>
      <c r="C175" s="71" t="s">
        <v>65</v>
      </c>
      <c r="D175" s="71" t="s">
        <v>11</v>
      </c>
      <c r="E175" s="13" t="s">
        <v>111</v>
      </c>
      <c r="F175" s="13"/>
      <c r="G175" s="13"/>
      <c r="H175" s="150">
        <f aca="true" t="shared" si="6" ref="H175:I178">SUM(H176)</f>
        <v>0</v>
      </c>
      <c r="I175" s="150">
        <f t="shared" si="6"/>
        <v>0</v>
      </c>
      <c r="J175" s="102"/>
      <c r="K175" s="102"/>
      <c r="L175" s="102"/>
    </row>
    <row r="176" spans="1:12" ht="12.75" hidden="1">
      <c r="A176" s="30" t="s">
        <v>113</v>
      </c>
      <c r="B176" s="74" t="s">
        <v>14</v>
      </c>
      <c r="C176" s="71" t="s">
        <v>65</v>
      </c>
      <c r="D176" s="71" t="s">
        <v>11</v>
      </c>
      <c r="E176" s="13" t="s">
        <v>111</v>
      </c>
      <c r="F176" s="13" t="s">
        <v>108</v>
      </c>
      <c r="G176" s="13"/>
      <c r="H176" s="149">
        <f t="shared" si="6"/>
        <v>0</v>
      </c>
      <c r="I176" s="149">
        <f t="shared" si="6"/>
        <v>0</v>
      </c>
      <c r="J176" s="102"/>
      <c r="K176" s="102"/>
      <c r="L176" s="102"/>
    </row>
    <row r="177" spans="1:12" ht="12.75" hidden="1">
      <c r="A177" s="30" t="s">
        <v>17</v>
      </c>
      <c r="B177" s="74" t="s">
        <v>14</v>
      </c>
      <c r="C177" s="71" t="s">
        <v>65</v>
      </c>
      <c r="D177" s="71" t="s">
        <v>11</v>
      </c>
      <c r="E177" s="13" t="s">
        <v>111</v>
      </c>
      <c r="F177" s="13" t="s">
        <v>108</v>
      </c>
      <c r="G177" s="13">
        <v>200</v>
      </c>
      <c r="H177" s="149">
        <f t="shared" si="6"/>
        <v>0</v>
      </c>
      <c r="I177" s="149">
        <f t="shared" si="6"/>
        <v>0</v>
      </c>
      <c r="J177" s="102"/>
      <c r="K177" s="102"/>
      <c r="L177" s="102"/>
    </row>
    <row r="178" spans="1:12" ht="12.75" hidden="1">
      <c r="A178" s="30" t="s">
        <v>66</v>
      </c>
      <c r="B178" s="74" t="s">
        <v>14</v>
      </c>
      <c r="C178" s="71" t="s">
        <v>65</v>
      </c>
      <c r="D178" s="71" t="s">
        <v>11</v>
      </c>
      <c r="E178" s="13" t="s">
        <v>111</v>
      </c>
      <c r="F178" s="13" t="s">
        <v>108</v>
      </c>
      <c r="G178" s="13">
        <v>220</v>
      </c>
      <c r="H178" s="149">
        <f t="shared" si="6"/>
        <v>0</v>
      </c>
      <c r="I178" s="149">
        <f t="shared" si="6"/>
        <v>0</v>
      </c>
      <c r="J178" s="102"/>
      <c r="K178" s="102"/>
      <c r="L178" s="102"/>
    </row>
    <row r="179" spans="1:12" ht="12.75" hidden="1">
      <c r="A179" s="30" t="s">
        <v>37</v>
      </c>
      <c r="B179" s="74" t="s">
        <v>14</v>
      </c>
      <c r="C179" s="71" t="s">
        <v>65</v>
      </c>
      <c r="D179" s="71" t="s">
        <v>11</v>
      </c>
      <c r="E179" s="13" t="s">
        <v>111</v>
      </c>
      <c r="F179" s="13" t="s">
        <v>108</v>
      </c>
      <c r="G179" s="13">
        <v>225</v>
      </c>
      <c r="H179" s="149">
        <v>0</v>
      </c>
      <c r="I179" s="149">
        <v>0</v>
      </c>
      <c r="J179" s="102"/>
      <c r="K179" s="102"/>
      <c r="L179" s="102"/>
    </row>
    <row r="180" spans="1:12" ht="90" customHeight="1">
      <c r="A180" s="16" t="s">
        <v>201</v>
      </c>
      <c r="B180" s="86" t="s">
        <v>14</v>
      </c>
      <c r="C180" s="87" t="s">
        <v>65</v>
      </c>
      <c r="D180" s="87" t="s">
        <v>11</v>
      </c>
      <c r="E180" s="120" t="s">
        <v>151</v>
      </c>
      <c r="F180" s="87"/>
      <c r="G180" s="87"/>
      <c r="H180" s="150">
        <f>H181</f>
        <v>600</v>
      </c>
      <c r="I180" s="150">
        <f>I181</f>
        <v>600</v>
      </c>
      <c r="J180" s="102"/>
      <c r="K180" s="102"/>
      <c r="L180" s="102"/>
    </row>
    <row r="181" spans="1:12" ht="127.5">
      <c r="A181" s="52" t="s">
        <v>150</v>
      </c>
      <c r="B181" s="74" t="s">
        <v>14</v>
      </c>
      <c r="C181" s="71" t="s">
        <v>65</v>
      </c>
      <c r="D181" s="71" t="s">
        <v>11</v>
      </c>
      <c r="E181" s="99" t="s">
        <v>151</v>
      </c>
      <c r="F181" s="87"/>
      <c r="G181" s="87"/>
      <c r="H181" s="149">
        <f>H182</f>
        <v>600</v>
      </c>
      <c r="I181" s="149">
        <f>I182</f>
        <v>600</v>
      </c>
      <c r="J181" s="102"/>
      <c r="K181" s="102"/>
      <c r="L181" s="102"/>
    </row>
    <row r="182" spans="1:12" ht="33.75">
      <c r="A182" s="69" t="s">
        <v>162</v>
      </c>
      <c r="B182" s="74" t="s">
        <v>14</v>
      </c>
      <c r="C182" s="71" t="s">
        <v>65</v>
      </c>
      <c r="D182" s="71" t="s">
        <v>11</v>
      </c>
      <c r="E182" s="99" t="s">
        <v>151</v>
      </c>
      <c r="F182" s="71" t="s">
        <v>161</v>
      </c>
      <c r="G182" s="71"/>
      <c r="H182" s="147">
        <f>H186+H183</f>
        <v>600</v>
      </c>
      <c r="I182" s="147">
        <f>I186+I183</f>
        <v>600</v>
      </c>
      <c r="J182" s="102"/>
      <c r="K182" s="102"/>
      <c r="L182" s="102"/>
    </row>
    <row r="183" spans="1:12" ht="12.75">
      <c r="A183" s="30" t="s">
        <v>17</v>
      </c>
      <c r="B183" s="74" t="s">
        <v>14</v>
      </c>
      <c r="C183" s="71" t="s">
        <v>65</v>
      </c>
      <c r="D183" s="71" t="s">
        <v>11</v>
      </c>
      <c r="E183" s="99" t="s">
        <v>151</v>
      </c>
      <c r="F183" s="13" t="s">
        <v>161</v>
      </c>
      <c r="G183" s="13">
        <v>200</v>
      </c>
      <c r="H183" s="149">
        <f>SUM(H184)</f>
        <v>600</v>
      </c>
      <c r="I183" s="149">
        <f>SUM(I184)</f>
        <v>600</v>
      </c>
      <c r="J183" s="102"/>
      <c r="K183" s="102"/>
      <c r="L183" s="102"/>
    </row>
    <row r="184" spans="1:12" ht="12.75">
      <c r="A184" s="30" t="s">
        <v>66</v>
      </c>
      <c r="B184" s="74" t="s">
        <v>14</v>
      </c>
      <c r="C184" s="71" t="s">
        <v>65</v>
      </c>
      <c r="D184" s="71" t="s">
        <v>11</v>
      </c>
      <c r="E184" s="99" t="s">
        <v>151</v>
      </c>
      <c r="F184" s="13" t="s">
        <v>161</v>
      </c>
      <c r="G184" s="13">
        <v>220</v>
      </c>
      <c r="H184" s="149">
        <f>SUM(H185)</f>
        <v>600</v>
      </c>
      <c r="I184" s="149">
        <f>SUM(I185)</f>
        <v>600</v>
      </c>
      <c r="J184" s="102"/>
      <c r="K184" s="102"/>
      <c r="L184" s="102"/>
    </row>
    <row r="185" spans="1:12" ht="12.75">
      <c r="A185" s="30" t="s">
        <v>37</v>
      </c>
      <c r="B185" s="74" t="s">
        <v>14</v>
      </c>
      <c r="C185" s="71" t="s">
        <v>65</v>
      </c>
      <c r="D185" s="71" t="s">
        <v>11</v>
      </c>
      <c r="E185" s="99" t="s">
        <v>151</v>
      </c>
      <c r="F185" s="13" t="s">
        <v>161</v>
      </c>
      <c r="G185" s="13">
        <v>225</v>
      </c>
      <c r="H185" s="149">
        <v>600</v>
      </c>
      <c r="I185" s="149">
        <v>600</v>
      </c>
      <c r="J185" s="102"/>
      <c r="K185" s="102"/>
      <c r="L185" s="102"/>
    </row>
    <row r="186" spans="1:12" ht="12.75" hidden="1">
      <c r="A186" s="28" t="s">
        <v>17</v>
      </c>
      <c r="B186" s="74" t="s">
        <v>14</v>
      </c>
      <c r="C186" s="71" t="s">
        <v>65</v>
      </c>
      <c r="D186" s="71" t="s">
        <v>11</v>
      </c>
      <c r="E186" s="71" t="s">
        <v>112</v>
      </c>
      <c r="F186" s="71" t="s">
        <v>16</v>
      </c>
      <c r="G186" s="72">
        <v>300</v>
      </c>
      <c r="H186" s="149">
        <f>H187+H188</f>
        <v>0</v>
      </c>
      <c r="I186" s="149">
        <f>I187+I188</f>
        <v>0</v>
      </c>
      <c r="J186" s="102"/>
      <c r="K186" s="102"/>
      <c r="L186" s="102"/>
    </row>
    <row r="187" spans="1:12" ht="12.75" hidden="1">
      <c r="A187" s="30" t="s">
        <v>47</v>
      </c>
      <c r="B187" s="74" t="s">
        <v>14</v>
      </c>
      <c r="C187" s="71" t="s">
        <v>65</v>
      </c>
      <c r="D187" s="71" t="s">
        <v>11</v>
      </c>
      <c r="E187" s="71" t="s">
        <v>112</v>
      </c>
      <c r="F187" s="71" t="s">
        <v>16</v>
      </c>
      <c r="G187" s="72">
        <v>310</v>
      </c>
      <c r="H187" s="149">
        <v>0</v>
      </c>
      <c r="I187" s="149">
        <v>0</v>
      </c>
      <c r="J187" s="102"/>
      <c r="K187" s="102"/>
      <c r="L187" s="102"/>
    </row>
    <row r="188" spans="1:12" ht="13.5" customHeight="1" hidden="1">
      <c r="A188" s="30" t="s">
        <v>50</v>
      </c>
      <c r="B188" s="74" t="s">
        <v>14</v>
      </c>
      <c r="C188" s="71" t="s">
        <v>65</v>
      </c>
      <c r="D188" s="71" t="s">
        <v>11</v>
      </c>
      <c r="E188" s="71" t="s">
        <v>112</v>
      </c>
      <c r="F188" s="71" t="s">
        <v>16</v>
      </c>
      <c r="G188" s="72">
        <v>340</v>
      </c>
      <c r="H188" s="149">
        <v>0</v>
      </c>
      <c r="I188" s="149">
        <v>0</v>
      </c>
      <c r="J188" s="102"/>
      <c r="K188" s="102"/>
      <c r="L188" s="102"/>
    </row>
    <row r="189" spans="1:12" ht="12.75">
      <c r="A189" s="31" t="s">
        <v>67</v>
      </c>
      <c r="B189" s="21" t="s">
        <v>14</v>
      </c>
      <c r="C189" s="22" t="s">
        <v>65</v>
      </c>
      <c r="D189" s="22" t="s">
        <v>13</v>
      </c>
      <c r="E189" s="22"/>
      <c r="F189" s="22"/>
      <c r="G189" s="22"/>
      <c r="H189" s="150">
        <f>H190+H202+H210</f>
        <v>1520</v>
      </c>
      <c r="I189" s="150">
        <f>I190+I202+I210</f>
        <v>1520</v>
      </c>
      <c r="J189" s="102"/>
      <c r="K189" s="102"/>
      <c r="L189" s="102"/>
    </row>
    <row r="190" spans="1:12" ht="38.25">
      <c r="A190" s="34" t="s">
        <v>124</v>
      </c>
      <c r="B190" s="21" t="s">
        <v>14</v>
      </c>
      <c r="C190" s="22" t="s">
        <v>65</v>
      </c>
      <c r="D190" s="22" t="s">
        <v>13</v>
      </c>
      <c r="E190" s="22" t="s">
        <v>121</v>
      </c>
      <c r="F190" s="22"/>
      <c r="G190" s="22"/>
      <c r="H190" s="150">
        <f>H191+H196+H199</f>
        <v>1000</v>
      </c>
      <c r="I190" s="150">
        <f>I191+I196+I199</f>
        <v>1000</v>
      </c>
      <c r="J190" s="102"/>
      <c r="K190" s="102"/>
      <c r="L190" s="102"/>
    </row>
    <row r="191" spans="1:12" ht="22.5">
      <c r="A191" s="45" t="s">
        <v>143</v>
      </c>
      <c r="B191" s="5" t="s">
        <v>14</v>
      </c>
      <c r="C191" s="13" t="s">
        <v>65</v>
      </c>
      <c r="D191" s="13" t="s">
        <v>13</v>
      </c>
      <c r="E191" s="23" t="s">
        <v>141</v>
      </c>
      <c r="F191" s="13" t="s">
        <v>161</v>
      </c>
      <c r="G191" s="13"/>
      <c r="H191" s="149">
        <f>H192</f>
        <v>1000</v>
      </c>
      <c r="I191" s="149">
        <f>I192</f>
        <v>1000</v>
      </c>
      <c r="J191" s="102"/>
      <c r="K191" s="102"/>
      <c r="L191" s="102"/>
    </row>
    <row r="192" spans="1:12" ht="12.75">
      <c r="A192" s="28" t="s">
        <v>17</v>
      </c>
      <c r="B192" s="5" t="s">
        <v>14</v>
      </c>
      <c r="C192" s="13" t="s">
        <v>65</v>
      </c>
      <c r="D192" s="13" t="s">
        <v>13</v>
      </c>
      <c r="E192" s="23" t="s">
        <v>141</v>
      </c>
      <c r="F192" s="13" t="s">
        <v>161</v>
      </c>
      <c r="G192" s="12">
        <v>200</v>
      </c>
      <c r="H192" s="149">
        <f>H193</f>
        <v>1000</v>
      </c>
      <c r="I192" s="149">
        <f>I193</f>
        <v>1000</v>
      </c>
      <c r="J192" s="102"/>
      <c r="K192" s="102"/>
      <c r="L192" s="102"/>
    </row>
    <row r="193" spans="1:12" ht="12.75">
      <c r="A193" s="30" t="s">
        <v>66</v>
      </c>
      <c r="B193" s="5" t="s">
        <v>14</v>
      </c>
      <c r="C193" s="13" t="s">
        <v>65</v>
      </c>
      <c r="D193" s="13" t="s">
        <v>13</v>
      </c>
      <c r="E193" s="23" t="s">
        <v>141</v>
      </c>
      <c r="F193" s="13" t="s">
        <v>161</v>
      </c>
      <c r="G193" s="12">
        <v>220</v>
      </c>
      <c r="H193" s="149">
        <f>H195+H194</f>
        <v>1000</v>
      </c>
      <c r="I193" s="149">
        <f>I195+I194</f>
        <v>1000</v>
      </c>
      <c r="J193" s="102"/>
      <c r="K193" s="102"/>
      <c r="L193" s="102"/>
    </row>
    <row r="194" spans="1:9" s="102" customFormat="1" ht="12.75">
      <c r="A194" s="134" t="s">
        <v>37</v>
      </c>
      <c r="B194" s="104" t="s">
        <v>14</v>
      </c>
      <c r="C194" s="135" t="s">
        <v>65</v>
      </c>
      <c r="D194" s="135" t="s">
        <v>13</v>
      </c>
      <c r="E194" s="131" t="s">
        <v>141</v>
      </c>
      <c r="F194" s="135" t="s">
        <v>161</v>
      </c>
      <c r="G194" s="136">
        <v>225</v>
      </c>
      <c r="H194" s="149">
        <v>1000</v>
      </c>
      <c r="I194" s="149">
        <v>1000</v>
      </c>
    </row>
    <row r="195" spans="1:9" s="102" customFormat="1" ht="12.75" hidden="1">
      <c r="A195" s="134" t="s">
        <v>39</v>
      </c>
      <c r="B195" s="104" t="s">
        <v>14</v>
      </c>
      <c r="C195" s="135" t="s">
        <v>65</v>
      </c>
      <c r="D195" s="135" t="s">
        <v>13</v>
      </c>
      <c r="E195" s="131" t="s">
        <v>141</v>
      </c>
      <c r="F195" s="135" t="s">
        <v>161</v>
      </c>
      <c r="G195" s="136">
        <v>226</v>
      </c>
      <c r="H195" s="149">
        <v>0</v>
      </c>
      <c r="I195" s="149">
        <v>0</v>
      </c>
    </row>
    <row r="196" spans="1:9" s="102" customFormat="1" ht="22.5">
      <c r="A196" s="137" t="s">
        <v>190</v>
      </c>
      <c r="B196" s="104" t="s">
        <v>14</v>
      </c>
      <c r="C196" s="135" t="s">
        <v>65</v>
      </c>
      <c r="D196" s="135" t="s">
        <v>13</v>
      </c>
      <c r="E196" s="135" t="s">
        <v>142</v>
      </c>
      <c r="F196" s="135"/>
      <c r="G196" s="136"/>
      <c r="H196" s="149">
        <f>H197+H198</f>
        <v>0</v>
      </c>
      <c r="I196" s="149">
        <f>I197+I198</f>
        <v>0</v>
      </c>
    </row>
    <row r="197" spans="1:9" s="102" customFormat="1" ht="16.5" customHeight="1">
      <c r="A197" s="134" t="s">
        <v>47</v>
      </c>
      <c r="B197" s="104" t="s">
        <v>14</v>
      </c>
      <c r="C197" s="135" t="s">
        <v>65</v>
      </c>
      <c r="D197" s="135" t="s">
        <v>13</v>
      </c>
      <c r="E197" s="135" t="s">
        <v>142</v>
      </c>
      <c r="F197" s="135" t="s">
        <v>161</v>
      </c>
      <c r="G197" s="136">
        <v>310</v>
      </c>
      <c r="H197" s="149">
        <v>0</v>
      </c>
      <c r="I197" s="149">
        <v>0</v>
      </c>
    </row>
    <row r="198" spans="1:9" s="102" customFormat="1" ht="16.5" customHeight="1">
      <c r="A198" s="138" t="s">
        <v>50</v>
      </c>
      <c r="B198" s="104" t="s">
        <v>14</v>
      </c>
      <c r="C198" s="135" t="s">
        <v>65</v>
      </c>
      <c r="D198" s="135" t="s">
        <v>13</v>
      </c>
      <c r="E198" s="135" t="s">
        <v>142</v>
      </c>
      <c r="F198" s="135" t="s">
        <v>161</v>
      </c>
      <c r="G198" s="136">
        <v>340</v>
      </c>
      <c r="H198" s="149">
        <v>0</v>
      </c>
      <c r="I198" s="149">
        <v>0</v>
      </c>
    </row>
    <row r="199" spans="1:9" s="102" customFormat="1" ht="16.5" customHeight="1">
      <c r="A199" s="138" t="s">
        <v>188</v>
      </c>
      <c r="B199" s="104" t="s">
        <v>14</v>
      </c>
      <c r="C199" s="135" t="s">
        <v>65</v>
      </c>
      <c r="D199" s="135" t="s">
        <v>13</v>
      </c>
      <c r="E199" s="135" t="s">
        <v>184</v>
      </c>
      <c r="F199" s="135"/>
      <c r="G199" s="136"/>
      <c r="H199" s="149">
        <f>H200</f>
        <v>0</v>
      </c>
      <c r="I199" s="149">
        <f>I200</f>
        <v>0</v>
      </c>
    </row>
    <row r="200" spans="1:9" s="102" customFormat="1" ht="16.5" customHeight="1">
      <c r="A200" s="134" t="s">
        <v>39</v>
      </c>
      <c r="B200" s="104" t="s">
        <v>14</v>
      </c>
      <c r="C200" s="135" t="s">
        <v>65</v>
      </c>
      <c r="D200" s="135" t="s">
        <v>13</v>
      </c>
      <c r="E200" s="135" t="s">
        <v>184</v>
      </c>
      <c r="F200" s="135" t="s">
        <v>161</v>
      </c>
      <c r="G200" s="136">
        <v>226</v>
      </c>
      <c r="H200" s="149">
        <v>0</v>
      </c>
      <c r="I200" s="149">
        <v>0</v>
      </c>
    </row>
    <row r="201" spans="1:12" ht="16.5" customHeight="1" hidden="1">
      <c r="A201" s="28"/>
      <c r="B201" s="5"/>
      <c r="C201" s="13"/>
      <c r="D201" s="13"/>
      <c r="E201" s="13"/>
      <c r="F201" s="13"/>
      <c r="G201" s="12"/>
      <c r="H201" s="149"/>
      <c r="I201" s="149"/>
      <c r="J201" s="102"/>
      <c r="K201" s="102"/>
      <c r="L201" s="102"/>
    </row>
    <row r="202" spans="1:12" s="58" customFormat="1" ht="51.75" customHeight="1">
      <c r="A202" s="88" t="s">
        <v>139</v>
      </c>
      <c r="B202" s="5" t="s">
        <v>14</v>
      </c>
      <c r="C202" s="13" t="s">
        <v>65</v>
      </c>
      <c r="D202" s="13" t="s">
        <v>13</v>
      </c>
      <c r="E202" s="13" t="s">
        <v>140</v>
      </c>
      <c r="F202" s="13"/>
      <c r="G202" s="12"/>
      <c r="H202" s="181">
        <f>H203</f>
        <v>220</v>
      </c>
      <c r="I202" s="181">
        <f>I203</f>
        <v>220</v>
      </c>
      <c r="J202" s="119"/>
      <c r="K202" s="102"/>
      <c r="L202" s="119"/>
    </row>
    <row r="203" spans="1:12" ht="38.25" customHeight="1">
      <c r="A203" s="28" t="s">
        <v>191</v>
      </c>
      <c r="B203" s="5" t="s">
        <v>14</v>
      </c>
      <c r="C203" s="13" t="s">
        <v>65</v>
      </c>
      <c r="D203" s="13" t="s">
        <v>13</v>
      </c>
      <c r="E203" s="13" t="s">
        <v>140</v>
      </c>
      <c r="F203" s="13" t="s">
        <v>170</v>
      </c>
      <c r="G203" s="12"/>
      <c r="H203" s="149">
        <f aca="true" t="shared" si="7" ref="H203:I205">SUM(H204)</f>
        <v>220</v>
      </c>
      <c r="I203" s="149">
        <f t="shared" si="7"/>
        <v>220</v>
      </c>
      <c r="J203" s="102"/>
      <c r="K203" s="102"/>
      <c r="L203" s="102"/>
    </row>
    <row r="204" spans="1:12" ht="15.75" customHeight="1">
      <c r="A204" s="28" t="s">
        <v>17</v>
      </c>
      <c r="B204" s="5" t="s">
        <v>14</v>
      </c>
      <c r="C204" s="13" t="s">
        <v>65</v>
      </c>
      <c r="D204" s="13" t="s">
        <v>13</v>
      </c>
      <c r="E204" s="13" t="s">
        <v>140</v>
      </c>
      <c r="F204" s="13" t="s">
        <v>170</v>
      </c>
      <c r="G204" s="12">
        <v>200</v>
      </c>
      <c r="H204" s="149">
        <f t="shared" si="7"/>
        <v>220</v>
      </c>
      <c r="I204" s="149">
        <f t="shared" si="7"/>
        <v>220</v>
      </c>
      <c r="J204" s="102"/>
      <c r="K204" s="102"/>
      <c r="L204" s="102"/>
    </row>
    <row r="205" spans="1:12" ht="20.25" customHeight="1">
      <c r="A205" s="57" t="s">
        <v>69</v>
      </c>
      <c r="B205" s="5" t="s">
        <v>14</v>
      </c>
      <c r="C205" s="13" t="s">
        <v>65</v>
      </c>
      <c r="D205" s="13" t="s">
        <v>13</v>
      </c>
      <c r="E205" s="13" t="s">
        <v>140</v>
      </c>
      <c r="F205" s="13" t="s">
        <v>170</v>
      </c>
      <c r="G205" s="12">
        <v>240</v>
      </c>
      <c r="H205" s="149">
        <f t="shared" si="7"/>
        <v>220</v>
      </c>
      <c r="I205" s="149">
        <f t="shared" si="7"/>
        <v>220</v>
      </c>
      <c r="J205" s="102"/>
      <c r="K205" s="102"/>
      <c r="L205" s="102"/>
    </row>
    <row r="206" spans="1:12" ht="37.5" customHeight="1">
      <c r="A206" s="28" t="s">
        <v>70</v>
      </c>
      <c r="B206" s="5" t="s">
        <v>14</v>
      </c>
      <c r="C206" s="13" t="s">
        <v>65</v>
      </c>
      <c r="D206" s="13" t="s">
        <v>13</v>
      </c>
      <c r="E206" s="13" t="s">
        <v>140</v>
      </c>
      <c r="F206" s="13" t="s">
        <v>170</v>
      </c>
      <c r="G206" s="136">
        <v>242</v>
      </c>
      <c r="H206" s="149">
        <v>220</v>
      </c>
      <c r="I206" s="149">
        <v>220</v>
      </c>
      <c r="J206" s="102"/>
      <c r="K206" s="102"/>
      <c r="L206" s="102"/>
    </row>
    <row r="207" spans="1:12" ht="37.5" customHeight="1" hidden="1">
      <c r="A207" s="28"/>
      <c r="B207" s="5"/>
      <c r="C207" s="13"/>
      <c r="D207" s="13"/>
      <c r="E207" s="13"/>
      <c r="F207" s="13"/>
      <c r="G207" s="136"/>
      <c r="H207" s="149"/>
      <c r="I207" s="149"/>
      <c r="J207" s="102"/>
      <c r="K207" s="102"/>
      <c r="L207" s="102"/>
    </row>
    <row r="208" spans="1:12" ht="37.5" customHeight="1" hidden="1">
      <c r="A208" s="28"/>
      <c r="B208" s="5"/>
      <c r="C208" s="13"/>
      <c r="D208" s="13"/>
      <c r="E208" s="13"/>
      <c r="F208" s="13"/>
      <c r="G208" s="136"/>
      <c r="H208" s="149"/>
      <c r="I208" s="149"/>
      <c r="J208" s="102"/>
      <c r="K208" s="102"/>
      <c r="L208" s="102"/>
    </row>
    <row r="209" spans="1:12" ht="37.5" customHeight="1" hidden="1">
      <c r="A209" s="28"/>
      <c r="B209" s="5"/>
      <c r="C209" s="13"/>
      <c r="D209" s="13"/>
      <c r="E209" s="13"/>
      <c r="F209" s="13"/>
      <c r="G209" s="136"/>
      <c r="H209" s="149"/>
      <c r="I209" s="149"/>
      <c r="J209" s="102"/>
      <c r="K209" s="102"/>
      <c r="L209" s="102"/>
    </row>
    <row r="210" spans="1:12" ht="77.25" customHeight="1">
      <c r="A210" s="31" t="s">
        <v>118</v>
      </c>
      <c r="B210" s="21" t="s">
        <v>14</v>
      </c>
      <c r="C210" s="22" t="s">
        <v>65</v>
      </c>
      <c r="D210" s="22" t="s">
        <v>13</v>
      </c>
      <c r="E210" s="85" t="s">
        <v>155</v>
      </c>
      <c r="F210" s="13"/>
      <c r="G210" s="12"/>
      <c r="H210" s="150">
        <f>SUM(H212)</f>
        <v>300</v>
      </c>
      <c r="I210" s="150">
        <f>SUM(I212)</f>
        <v>300</v>
      </c>
      <c r="J210" s="102"/>
      <c r="K210" s="102"/>
      <c r="L210" s="102"/>
    </row>
    <row r="211" spans="1:12" ht="42" customHeight="1">
      <c r="A211" s="48" t="s">
        <v>154</v>
      </c>
      <c r="B211" s="5" t="s">
        <v>14</v>
      </c>
      <c r="C211" s="13" t="s">
        <v>65</v>
      </c>
      <c r="D211" s="13" t="s">
        <v>13</v>
      </c>
      <c r="E211" s="99" t="s">
        <v>155</v>
      </c>
      <c r="F211" s="13"/>
      <c r="G211" s="12"/>
      <c r="H211" s="149">
        <f>H212</f>
        <v>300</v>
      </c>
      <c r="I211" s="149">
        <f>I212</f>
        <v>300</v>
      </c>
      <c r="J211" s="102"/>
      <c r="K211" s="102"/>
      <c r="L211" s="102"/>
    </row>
    <row r="212" spans="1:12" ht="48" customHeight="1">
      <c r="A212" s="69" t="s">
        <v>162</v>
      </c>
      <c r="B212" s="5" t="s">
        <v>14</v>
      </c>
      <c r="C212" s="13" t="s">
        <v>65</v>
      </c>
      <c r="D212" s="13" t="s">
        <v>13</v>
      </c>
      <c r="E212" s="99" t="s">
        <v>155</v>
      </c>
      <c r="F212" s="13" t="s">
        <v>161</v>
      </c>
      <c r="H212" s="149">
        <f>SUM(H213,H217)</f>
        <v>300</v>
      </c>
      <c r="I212" s="149">
        <f>SUM(I213,I217)</f>
        <v>300</v>
      </c>
      <c r="J212" s="102"/>
      <c r="K212" s="102"/>
      <c r="L212" s="102"/>
    </row>
    <row r="213" spans="1:12" ht="15.75" customHeight="1">
      <c r="A213" s="28" t="s">
        <v>17</v>
      </c>
      <c r="B213" s="5" t="s">
        <v>14</v>
      </c>
      <c r="C213" s="13" t="s">
        <v>65</v>
      </c>
      <c r="D213" s="13" t="s">
        <v>13</v>
      </c>
      <c r="E213" s="99" t="s">
        <v>155</v>
      </c>
      <c r="F213" s="13" t="s">
        <v>161</v>
      </c>
      <c r="G213" s="12">
        <v>200</v>
      </c>
      <c r="H213" s="149">
        <f>SUM(H214)</f>
        <v>150</v>
      </c>
      <c r="I213" s="149">
        <f>SUM(I214)</f>
        <v>150</v>
      </c>
      <c r="J213" s="102"/>
      <c r="K213" s="102"/>
      <c r="L213" s="102"/>
    </row>
    <row r="214" spans="1:12" ht="15.75" customHeight="1">
      <c r="A214" s="30" t="s">
        <v>66</v>
      </c>
      <c r="B214" s="5" t="s">
        <v>14</v>
      </c>
      <c r="C214" s="13" t="s">
        <v>65</v>
      </c>
      <c r="D214" s="13" t="s">
        <v>13</v>
      </c>
      <c r="E214" s="99" t="s">
        <v>155</v>
      </c>
      <c r="F214" s="13" t="s">
        <v>161</v>
      </c>
      <c r="G214" s="12">
        <v>220</v>
      </c>
      <c r="H214" s="149">
        <f>SUM(H215:H216)</f>
        <v>150</v>
      </c>
      <c r="I214" s="149">
        <f>SUM(I215:I216)</f>
        <v>150</v>
      </c>
      <c r="J214" s="102"/>
      <c r="K214" s="102"/>
      <c r="L214" s="102"/>
    </row>
    <row r="215" spans="1:12" ht="15.75" customHeight="1">
      <c r="A215" s="28" t="s">
        <v>37</v>
      </c>
      <c r="B215" s="5" t="s">
        <v>14</v>
      </c>
      <c r="C215" s="13" t="s">
        <v>65</v>
      </c>
      <c r="D215" s="13" t="s">
        <v>13</v>
      </c>
      <c r="E215" s="99" t="s">
        <v>155</v>
      </c>
      <c r="F215" s="13" t="s">
        <v>161</v>
      </c>
      <c r="G215" s="12">
        <v>225</v>
      </c>
      <c r="H215" s="149">
        <v>150</v>
      </c>
      <c r="I215" s="149">
        <v>150</v>
      </c>
      <c r="J215" s="102"/>
      <c r="K215" s="102"/>
      <c r="L215" s="102"/>
    </row>
    <row r="216" spans="1:12" ht="15.75" customHeight="1">
      <c r="A216" s="73" t="s">
        <v>39</v>
      </c>
      <c r="B216" s="5" t="s">
        <v>14</v>
      </c>
      <c r="C216" s="13" t="s">
        <v>65</v>
      </c>
      <c r="D216" s="13" t="s">
        <v>13</v>
      </c>
      <c r="E216" s="99" t="s">
        <v>155</v>
      </c>
      <c r="F216" s="13" t="s">
        <v>161</v>
      </c>
      <c r="G216" s="12">
        <v>226</v>
      </c>
      <c r="H216" s="149">
        <v>0</v>
      </c>
      <c r="I216" s="149">
        <v>0</v>
      </c>
      <c r="J216" s="102"/>
      <c r="K216" s="102"/>
      <c r="L216" s="102"/>
    </row>
    <row r="217" spans="1:12" ht="15.75" customHeight="1">
      <c r="A217" s="29" t="s">
        <v>45</v>
      </c>
      <c r="B217" s="5" t="s">
        <v>14</v>
      </c>
      <c r="C217" s="13" t="s">
        <v>65</v>
      </c>
      <c r="D217" s="13" t="s">
        <v>13</v>
      </c>
      <c r="E217" s="99" t="s">
        <v>155</v>
      </c>
      <c r="F217" s="13" t="s">
        <v>161</v>
      </c>
      <c r="G217" s="12">
        <v>300</v>
      </c>
      <c r="H217" s="149">
        <f>SUM(H218)</f>
        <v>150</v>
      </c>
      <c r="I217" s="149">
        <f>SUM(I218)</f>
        <v>150</v>
      </c>
      <c r="J217" s="102"/>
      <c r="K217" s="102"/>
      <c r="L217" s="102"/>
    </row>
    <row r="218" spans="1:12" ht="15.75" customHeight="1">
      <c r="A218" s="28" t="s">
        <v>47</v>
      </c>
      <c r="B218" s="5" t="s">
        <v>14</v>
      </c>
      <c r="C218" s="13" t="s">
        <v>65</v>
      </c>
      <c r="D218" s="13" t="s">
        <v>13</v>
      </c>
      <c r="E218" s="99" t="s">
        <v>155</v>
      </c>
      <c r="F218" s="13" t="s">
        <v>161</v>
      </c>
      <c r="G218" s="12">
        <v>310</v>
      </c>
      <c r="H218" s="149">
        <v>150</v>
      </c>
      <c r="I218" s="149">
        <v>150</v>
      </c>
      <c r="J218" s="102"/>
      <c r="K218" s="102"/>
      <c r="L218" s="102"/>
    </row>
    <row r="219" spans="1:12" ht="12.75">
      <c r="A219" s="31" t="s">
        <v>71</v>
      </c>
      <c r="B219" s="21" t="s">
        <v>14</v>
      </c>
      <c r="C219" s="22" t="s">
        <v>65</v>
      </c>
      <c r="D219" s="22" t="s">
        <v>60</v>
      </c>
      <c r="E219" s="22"/>
      <c r="F219" s="22"/>
      <c r="G219" s="22"/>
      <c r="H219" s="150">
        <f>SUM(H220,H230,H240)</f>
        <v>4541</v>
      </c>
      <c r="I219" s="150">
        <f>SUM(I220,I230,I240)</f>
        <v>4541</v>
      </c>
      <c r="J219" s="102"/>
      <c r="K219" s="102"/>
      <c r="L219" s="102"/>
    </row>
    <row r="220" spans="1:12" ht="12.75">
      <c r="A220" s="36" t="s">
        <v>72</v>
      </c>
      <c r="B220" s="21" t="s">
        <v>14</v>
      </c>
      <c r="C220" s="22" t="s">
        <v>65</v>
      </c>
      <c r="D220" s="22" t="s">
        <v>60</v>
      </c>
      <c r="E220" s="22" t="s">
        <v>156</v>
      </c>
      <c r="F220" s="22"/>
      <c r="G220" s="22"/>
      <c r="H220" s="150">
        <f>SUM(H221)</f>
        <v>1050</v>
      </c>
      <c r="I220" s="150">
        <f>SUM(I221)</f>
        <v>1050</v>
      </c>
      <c r="J220" s="102"/>
      <c r="K220" s="102"/>
      <c r="L220" s="102"/>
    </row>
    <row r="221" spans="1:12" ht="33.75">
      <c r="A221" s="69" t="s">
        <v>162</v>
      </c>
      <c r="B221" s="5" t="s">
        <v>14</v>
      </c>
      <c r="C221" s="13" t="s">
        <v>65</v>
      </c>
      <c r="D221" s="13" t="s">
        <v>60</v>
      </c>
      <c r="E221" s="22" t="s">
        <v>156</v>
      </c>
      <c r="F221" s="13" t="s">
        <v>161</v>
      </c>
      <c r="G221" s="13"/>
      <c r="H221" s="150">
        <f>SUM(H227,H222)</f>
        <v>1050</v>
      </c>
      <c r="I221" s="150">
        <f>SUM(I227,I222)</f>
        <v>1050</v>
      </c>
      <c r="J221" s="102"/>
      <c r="K221" s="102"/>
      <c r="L221" s="102"/>
    </row>
    <row r="222" spans="1:12" ht="12.75">
      <c r="A222" s="28" t="s">
        <v>17</v>
      </c>
      <c r="B222" s="5" t="s">
        <v>14</v>
      </c>
      <c r="C222" s="13" t="s">
        <v>65</v>
      </c>
      <c r="D222" s="13" t="s">
        <v>60</v>
      </c>
      <c r="E222" s="23" t="s">
        <v>156</v>
      </c>
      <c r="F222" s="13" t="s">
        <v>161</v>
      </c>
      <c r="G222" s="12">
        <v>200</v>
      </c>
      <c r="H222" s="149">
        <f>H223</f>
        <v>900</v>
      </c>
      <c r="I222" s="149">
        <f>I223</f>
        <v>900</v>
      </c>
      <c r="J222" s="102"/>
      <c r="K222" s="102"/>
      <c r="L222" s="102"/>
    </row>
    <row r="223" spans="1:12" ht="12.75">
      <c r="A223" s="30" t="s">
        <v>66</v>
      </c>
      <c r="B223" s="5" t="s">
        <v>14</v>
      </c>
      <c r="C223" s="13" t="s">
        <v>65</v>
      </c>
      <c r="D223" s="13" t="s">
        <v>60</v>
      </c>
      <c r="E223" s="23" t="s">
        <v>156</v>
      </c>
      <c r="F223" s="13" t="s">
        <v>161</v>
      </c>
      <c r="G223" s="12">
        <v>220</v>
      </c>
      <c r="H223" s="149">
        <f>H224+H225+H226</f>
        <v>900</v>
      </c>
      <c r="I223" s="149">
        <f>I224+I225+I226</f>
        <v>900</v>
      </c>
      <c r="J223" s="102"/>
      <c r="K223" s="102"/>
      <c r="L223" s="102"/>
    </row>
    <row r="224" spans="1:12" ht="12.75">
      <c r="A224" s="8" t="s">
        <v>35</v>
      </c>
      <c r="B224" s="5" t="s">
        <v>14</v>
      </c>
      <c r="C224" s="13" t="s">
        <v>65</v>
      </c>
      <c r="D224" s="13" t="s">
        <v>60</v>
      </c>
      <c r="E224" s="23" t="s">
        <v>156</v>
      </c>
      <c r="F224" s="13" t="s">
        <v>161</v>
      </c>
      <c r="G224" s="12">
        <v>223</v>
      </c>
      <c r="H224" s="149">
        <v>250</v>
      </c>
      <c r="I224" s="149">
        <v>250</v>
      </c>
      <c r="J224" s="102"/>
      <c r="K224" s="102"/>
      <c r="L224" s="102"/>
    </row>
    <row r="225" spans="1:12" ht="12.75">
      <c r="A225" s="8" t="s">
        <v>37</v>
      </c>
      <c r="B225" s="5" t="s">
        <v>14</v>
      </c>
      <c r="C225" s="13" t="s">
        <v>65</v>
      </c>
      <c r="D225" s="13" t="s">
        <v>60</v>
      </c>
      <c r="E225" s="23" t="s">
        <v>156</v>
      </c>
      <c r="F225" s="13" t="s">
        <v>161</v>
      </c>
      <c r="G225" s="12">
        <v>225</v>
      </c>
      <c r="H225" s="149">
        <v>500</v>
      </c>
      <c r="I225" s="149">
        <v>500</v>
      </c>
      <c r="J225" s="102"/>
      <c r="K225" s="102"/>
      <c r="L225" s="102"/>
    </row>
    <row r="226" spans="1:12" ht="12.75">
      <c r="A226" s="8" t="s">
        <v>39</v>
      </c>
      <c r="B226" s="5" t="s">
        <v>14</v>
      </c>
      <c r="C226" s="13" t="s">
        <v>65</v>
      </c>
      <c r="D226" s="13" t="s">
        <v>60</v>
      </c>
      <c r="E226" s="23" t="s">
        <v>156</v>
      </c>
      <c r="F226" s="13" t="s">
        <v>161</v>
      </c>
      <c r="G226" s="12">
        <v>226</v>
      </c>
      <c r="H226" s="149">
        <v>150</v>
      </c>
      <c r="I226" s="149">
        <v>150</v>
      </c>
      <c r="J226" s="102"/>
      <c r="K226" s="102"/>
      <c r="L226" s="102"/>
    </row>
    <row r="227" spans="1:12" ht="12.75">
      <c r="A227" s="29" t="s">
        <v>45</v>
      </c>
      <c r="B227" s="14" t="s">
        <v>14</v>
      </c>
      <c r="C227" s="17" t="s">
        <v>65</v>
      </c>
      <c r="D227" s="17" t="s">
        <v>60</v>
      </c>
      <c r="E227" s="22" t="s">
        <v>156</v>
      </c>
      <c r="F227" s="17" t="s">
        <v>161</v>
      </c>
      <c r="G227" s="17" t="s">
        <v>46</v>
      </c>
      <c r="H227" s="150">
        <f>SUM(H228:H229)</f>
        <v>150</v>
      </c>
      <c r="I227" s="150">
        <f>SUM(I228:I229)</f>
        <v>150</v>
      </c>
      <c r="J227" s="102"/>
      <c r="K227" s="102"/>
      <c r="L227" s="102"/>
    </row>
    <row r="228" spans="1:12" ht="17.25" customHeight="1">
      <c r="A228" s="28" t="s">
        <v>47</v>
      </c>
      <c r="B228" s="5" t="s">
        <v>14</v>
      </c>
      <c r="C228" s="13" t="s">
        <v>65</v>
      </c>
      <c r="D228" s="13" t="s">
        <v>60</v>
      </c>
      <c r="E228" s="23" t="s">
        <v>156</v>
      </c>
      <c r="F228" s="13" t="s">
        <v>161</v>
      </c>
      <c r="G228" s="12">
        <v>310</v>
      </c>
      <c r="H228" s="149">
        <v>50</v>
      </c>
      <c r="I228" s="149">
        <v>50</v>
      </c>
      <c r="J228" s="102"/>
      <c r="K228" s="102"/>
      <c r="L228" s="102"/>
    </row>
    <row r="229" spans="1:12" ht="12.75">
      <c r="A229" s="9" t="s">
        <v>50</v>
      </c>
      <c r="B229" s="5" t="s">
        <v>14</v>
      </c>
      <c r="C229" s="13" t="s">
        <v>65</v>
      </c>
      <c r="D229" s="13" t="s">
        <v>60</v>
      </c>
      <c r="E229" s="23" t="s">
        <v>156</v>
      </c>
      <c r="F229" s="13" t="s">
        <v>161</v>
      </c>
      <c r="G229" s="12">
        <v>340</v>
      </c>
      <c r="H229" s="149">
        <v>100</v>
      </c>
      <c r="I229" s="149">
        <v>100</v>
      </c>
      <c r="J229" s="102"/>
      <c r="K229" s="102"/>
      <c r="L229" s="102"/>
    </row>
    <row r="230" spans="1:12" ht="45" hidden="1">
      <c r="A230" s="36" t="s">
        <v>73</v>
      </c>
      <c r="B230" s="21" t="s">
        <v>14</v>
      </c>
      <c r="C230" s="22" t="s">
        <v>65</v>
      </c>
      <c r="D230" s="22" t="s">
        <v>60</v>
      </c>
      <c r="E230" s="22" t="s">
        <v>144</v>
      </c>
      <c r="F230" s="22"/>
      <c r="G230" s="22"/>
      <c r="H230" s="150">
        <f aca="true" t="shared" si="8" ref="H230:I233">H231</f>
        <v>0</v>
      </c>
      <c r="I230" s="150">
        <f t="shared" si="8"/>
        <v>0</v>
      </c>
      <c r="J230" s="102"/>
      <c r="K230" s="102"/>
      <c r="L230" s="102"/>
    </row>
    <row r="231" spans="1:12" ht="22.5" hidden="1">
      <c r="A231" s="46" t="s">
        <v>15</v>
      </c>
      <c r="B231" s="5" t="s">
        <v>14</v>
      </c>
      <c r="C231" s="13" t="s">
        <v>65</v>
      </c>
      <c r="D231" s="13" t="s">
        <v>60</v>
      </c>
      <c r="E231" s="23" t="s">
        <v>144</v>
      </c>
      <c r="F231" s="13" t="s">
        <v>16</v>
      </c>
      <c r="G231" s="13"/>
      <c r="H231" s="149">
        <f t="shared" si="8"/>
        <v>0</v>
      </c>
      <c r="I231" s="149">
        <f t="shared" si="8"/>
        <v>0</v>
      </c>
      <c r="J231" s="102"/>
      <c r="K231" s="102"/>
      <c r="L231" s="102"/>
    </row>
    <row r="232" spans="1:12" ht="12.75" hidden="1">
      <c r="A232" s="28" t="s">
        <v>17</v>
      </c>
      <c r="B232" s="5" t="s">
        <v>14</v>
      </c>
      <c r="C232" s="13" t="s">
        <v>65</v>
      </c>
      <c r="D232" s="13" t="s">
        <v>60</v>
      </c>
      <c r="E232" s="23" t="s">
        <v>144</v>
      </c>
      <c r="F232" s="13" t="s">
        <v>16</v>
      </c>
      <c r="G232" s="12">
        <v>200</v>
      </c>
      <c r="H232" s="149">
        <f t="shared" si="8"/>
        <v>0</v>
      </c>
      <c r="I232" s="149">
        <f t="shared" si="8"/>
        <v>0</v>
      </c>
      <c r="J232" s="102"/>
      <c r="K232" s="102"/>
      <c r="L232" s="133"/>
    </row>
    <row r="233" spans="1:12" ht="12.75" hidden="1">
      <c r="A233" s="30" t="s">
        <v>66</v>
      </c>
      <c r="B233" s="5" t="s">
        <v>14</v>
      </c>
      <c r="C233" s="13" t="s">
        <v>65</v>
      </c>
      <c r="D233" s="13" t="s">
        <v>60</v>
      </c>
      <c r="E233" s="23" t="s">
        <v>144</v>
      </c>
      <c r="F233" s="13" t="s">
        <v>16</v>
      </c>
      <c r="G233" s="12">
        <v>220</v>
      </c>
      <c r="H233" s="149">
        <f t="shared" si="8"/>
        <v>0</v>
      </c>
      <c r="I233" s="149">
        <f t="shared" si="8"/>
        <v>0</v>
      </c>
      <c r="J233" s="102"/>
      <c r="K233" s="102"/>
      <c r="L233" s="102"/>
    </row>
    <row r="234" spans="1:12" ht="12.75" hidden="1">
      <c r="A234" s="28" t="s">
        <v>37</v>
      </c>
      <c r="B234" s="5" t="s">
        <v>14</v>
      </c>
      <c r="C234" s="13" t="s">
        <v>65</v>
      </c>
      <c r="D234" s="13" t="s">
        <v>60</v>
      </c>
      <c r="E234" s="23" t="s">
        <v>144</v>
      </c>
      <c r="F234" s="13" t="s">
        <v>16</v>
      </c>
      <c r="G234" s="12">
        <v>225</v>
      </c>
      <c r="H234" s="149">
        <v>0</v>
      </c>
      <c r="I234" s="149">
        <v>0</v>
      </c>
      <c r="J234" s="102"/>
      <c r="K234" s="102"/>
      <c r="L234" s="102"/>
    </row>
    <row r="235" spans="1:12" ht="12.75" hidden="1">
      <c r="A235" s="56" t="s">
        <v>93</v>
      </c>
      <c r="B235" s="21" t="s">
        <v>14</v>
      </c>
      <c r="C235" s="22" t="s">
        <v>65</v>
      </c>
      <c r="D235" s="22" t="s">
        <v>60</v>
      </c>
      <c r="E235" s="22" t="s">
        <v>145</v>
      </c>
      <c r="F235" s="22"/>
      <c r="G235" s="22"/>
      <c r="H235" s="150">
        <f aca="true" t="shared" si="9" ref="H235:I238">H236</f>
        <v>0</v>
      </c>
      <c r="I235" s="150">
        <f t="shared" si="9"/>
        <v>0</v>
      </c>
      <c r="J235" s="102"/>
      <c r="K235" s="102"/>
      <c r="L235" s="102"/>
    </row>
    <row r="236" spans="1:12" ht="22.5" hidden="1">
      <c r="A236" s="53" t="s">
        <v>15</v>
      </c>
      <c r="B236" s="5" t="s">
        <v>14</v>
      </c>
      <c r="C236" s="13" t="s">
        <v>65</v>
      </c>
      <c r="D236" s="13" t="s">
        <v>60</v>
      </c>
      <c r="E236" s="23" t="s">
        <v>145</v>
      </c>
      <c r="F236" s="13" t="s">
        <v>16</v>
      </c>
      <c r="G236" s="13"/>
      <c r="H236" s="149">
        <f t="shared" si="9"/>
        <v>0</v>
      </c>
      <c r="I236" s="149">
        <f t="shared" si="9"/>
        <v>0</v>
      </c>
      <c r="J236" s="102"/>
      <c r="K236" s="102"/>
      <c r="L236" s="102"/>
    </row>
    <row r="237" spans="1:12" ht="12.75" hidden="1">
      <c r="A237" s="54" t="s">
        <v>17</v>
      </c>
      <c r="B237" s="5" t="s">
        <v>14</v>
      </c>
      <c r="C237" s="13" t="s">
        <v>65</v>
      </c>
      <c r="D237" s="13" t="s">
        <v>60</v>
      </c>
      <c r="E237" s="23" t="s">
        <v>145</v>
      </c>
      <c r="F237" s="13" t="s">
        <v>16</v>
      </c>
      <c r="G237" s="12">
        <v>200</v>
      </c>
      <c r="H237" s="149">
        <f t="shared" si="9"/>
        <v>0</v>
      </c>
      <c r="I237" s="149">
        <f t="shared" si="9"/>
        <v>0</v>
      </c>
      <c r="J237" s="102"/>
      <c r="K237" s="102"/>
      <c r="L237" s="102"/>
    </row>
    <row r="238" spans="1:12" ht="12.75" hidden="1">
      <c r="A238" s="55" t="s">
        <v>66</v>
      </c>
      <c r="B238" s="5" t="s">
        <v>14</v>
      </c>
      <c r="C238" s="13" t="s">
        <v>65</v>
      </c>
      <c r="D238" s="13" t="s">
        <v>60</v>
      </c>
      <c r="E238" s="23" t="s">
        <v>145</v>
      </c>
      <c r="F238" s="13" t="s">
        <v>16</v>
      </c>
      <c r="G238" s="12">
        <v>220</v>
      </c>
      <c r="H238" s="149">
        <f t="shared" si="9"/>
        <v>0</v>
      </c>
      <c r="I238" s="149">
        <f t="shared" si="9"/>
        <v>0</v>
      </c>
      <c r="J238" s="102"/>
      <c r="K238" s="102"/>
      <c r="L238" s="102"/>
    </row>
    <row r="239" spans="1:12" ht="12.75" hidden="1">
      <c r="A239" s="54" t="s">
        <v>39</v>
      </c>
      <c r="B239" s="5" t="s">
        <v>14</v>
      </c>
      <c r="C239" s="13" t="s">
        <v>65</v>
      </c>
      <c r="D239" s="13" t="s">
        <v>60</v>
      </c>
      <c r="E239" s="23" t="s">
        <v>145</v>
      </c>
      <c r="F239" s="13" t="s">
        <v>16</v>
      </c>
      <c r="G239" s="12">
        <v>226</v>
      </c>
      <c r="H239" s="149"/>
      <c r="I239" s="149"/>
      <c r="J239" s="102"/>
      <c r="K239" s="102"/>
      <c r="L239" s="102"/>
    </row>
    <row r="240" spans="1:12" ht="22.5">
      <c r="A240" s="36" t="s">
        <v>74</v>
      </c>
      <c r="B240" s="21" t="s">
        <v>14</v>
      </c>
      <c r="C240" s="22" t="s">
        <v>65</v>
      </c>
      <c r="D240" s="22" t="s">
        <v>60</v>
      </c>
      <c r="E240" s="22" t="s">
        <v>146</v>
      </c>
      <c r="F240" s="22"/>
      <c r="G240" s="22"/>
      <c r="H240" s="150">
        <f>H241</f>
        <v>3491</v>
      </c>
      <c r="I240" s="150">
        <f>I241</f>
        <v>3491</v>
      </c>
      <c r="J240" s="102"/>
      <c r="K240" s="102"/>
      <c r="L240" s="102"/>
    </row>
    <row r="241" spans="1:12" ht="33.75">
      <c r="A241" s="69" t="s">
        <v>162</v>
      </c>
      <c r="B241" s="5" t="s">
        <v>14</v>
      </c>
      <c r="C241" s="13" t="s">
        <v>65</v>
      </c>
      <c r="D241" s="13" t="s">
        <v>60</v>
      </c>
      <c r="E241" s="23" t="s">
        <v>146</v>
      </c>
      <c r="F241" s="13" t="s">
        <v>161</v>
      </c>
      <c r="G241" s="13"/>
      <c r="H241" s="149">
        <f>H242+H246</f>
        <v>3491</v>
      </c>
      <c r="I241" s="149">
        <f>I242+I246</f>
        <v>3491</v>
      </c>
      <c r="J241" s="102"/>
      <c r="K241" s="102"/>
      <c r="L241" s="102"/>
    </row>
    <row r="242" spans="1:12" ht="12.75">
      <c r="A242" s="28" t="s">
        <v>17</v>
      </c>
      <c r="B242" s="5" t="s">
        <v>14</v>
      </c>
      <c r="C242" s="13" t="s">
        <v>65</v>
      </c>
      <c r="D242" s="13" t="s">
        <v>60</v>
      </c>
      <c r="E242" s="23" t="s">
        <v>146</v>
      </c>
      <c r="F242" s="13" t="s">
        <v>161</v>
      </c>
      <c r="G242" s="12">
        <v>200</v>
      </c>
      <c r="H242" s="149">
        <f>H243</f>
        <v>3171</v>
      </c>
      <c r="I242" s="149">
        <f>I243</f>
        <v>3171</v>
      </c>
      <c r="J242" s="102"/>
      <c r="K242" s="102"/>
      <c r="L242" s="102"/>
    </row>
    <row r="243" spans="1:12" ht="12.75">
      <c r="A243" s="30" t="s">
        <v>66</v>
      </c>
      <c r="B243" s="5" t="s">
        <v>14</v>
      </c>
      <c r="C243" s="13" t="s">
        <v>65</v>
      </c>
      <c r="D243" s="13" t="s">
        <v>60</v>
      </c>
      <c r="E243" s="23" t="s">
        <v>146</v>
      </c>
      <c r="F243" s="13" t="s">
        <v>161</v>
      </c>
      <c r="G243" s="12">
        <v>220</v>
      </c>
      <c r="H243" s="149">
        <f>SUM(H244:H245)</f>
        <v>3171</v>
      </c>
      <c r="I243" s="149">
        <f>SUM(I244:I245)</f>
        <v>3171</v>
      </c>
      <c r="J243" s="102"/>
      <c r="K243" s="102"/>
      <c r="L243" s="102"/>
    </row>
    <row r="244" spans="1:12" ht="12.75">
      <c r="A244" s="28" t="s">
        <v>37</v>
      </c>
      <c r="B244" s="5" t="s">
        <v>14</v>
      </c>
      <c r="C244" s="13" t="s">
        <v>65</v>
      </c>
      <c r="D244" s="13" t="s">
        <v>60</v>
      </c>
      <c r="E244" s="23" t="s">
        <v>146</v>
      </c>
      <c r="F244" s="13" t="s">
        <v>161</v>
      </c>
      <c r="G244" s="12">
        <v>225</v>
      </c>
      <c r="H244" s="149">
        <v>3021</v>
      </c>
      <c r="I244" s="149">
        <v>3021</v>
      </c>
      <c r="J244" s="102"/>
      <c r="K244" s="102"/>
      <c r="L244" s="102"/>
    </row>
    <row r="245" spans="1:12" ht="12.75">
      <c r="A245" s="54" t="s">
        <v>39</v>
      </c>
      <c r="B245" s="5" t="s">
        <v>14</v>
      </c>
      <c r="C245" s="13" t="s">
        <v>65</v>
      </c>
      <c r="D245" s="13" t="s">
        <v>60</v>
      </c>
      <c r="E245" s="23" t="s">
        <v>146</v>
      </c>
      <c r="F245" s="13" t="s">
        <v>161</v>
      </c>
      <c r="G245" s="12">
        <v>226</v>
      </c>
      <c r="H245" s="149">
        <v>150</v>
      </c>
      <c r="I245" s="149">
        <v>150</v>
      </c>
      <c r="J245" s="102"/>
      <c r="K245" s="102"/>
      <c r="L245" s="102"/>
    </row>
    <row r="246" spans="1:12" ht="12.75">
      <c r="A246" s="28" t="s">
        <v>45</v>
      </c>
      <c r="B246" s="5" t="s">
        <v>14</v>
      </c>
      <c r="C246" s="13" t="s">
        <v>65</v>
      </c>
      <c r="D246" s="13" t="s">
        <v>60</v>
      </c>
      <c r="E246" s="23" t="s">
        <v>146</v>
      </c>
      <c r="F246" s="13" t="s">
        <v>161</v>
      </c>
      <c r="G246" s="12">
        <v>300</v>
      </c>
      <c r="H246" s="149">
        <f>H247+H248</f>
        <v>320</v>
      </c>
      <c r="I246" s="149">
        <f>I247+I248</f>
        <v>320</v>
      </c>
      <c r="J246" s="102"/>
      <c r="K246" s="102"/>
      <c r="L246" s="102"/>
    </row>
    <row r="247" spans="1:12" ht="12.75">
      <c r="A247" s="28" t="s">
        <v>47</v>
      </c>
      <c r="B247" s="5" t="s">
        <v>14</v>
      </c>
      <c r="C247" s="13" t="s">
        <v>65</v>
      </c>
      <c r="D247" s="13" t="s">
        <v>60</v>
      </c>
      <c r="E247" s="23" t="s">
        <v>146</v>
      </c>
      <c r="F247" s="13" t="s">
        <v>161</v>
      </c>
      <c r="G247" s="12">
        <v>310</v>
      </c>
      <c r="H247" s="149">
        <v>220</v>
      </c>
      <c r="I247" s="149">
        <v>220</v>
      </c>
      <c r="J247" s="102"/>
      <c r="K247" s="102"/>
      <c r="L247" s="102"/>
    </row>
    <row r="248" spans="1:12" ht="12.75">
      <c r="A248" s="28" t="s">
        <v>50</v>
      </c>
      <c r="B248" s="5" t="s">
        <v>14</v>
      </c>
      <c r="C248" s="13" t="s">
        <v>65</v>
      </c>
      <c r="D248" s="13" t="s">
        <v>60</v>
      </c>
      <c r="E248" s="23" t="s">
        <v>146</v>
      </c>
      <c r="F248" s="13" t="s">
        <v>161</v>
      </c>
      <c r="G248" s="12">
        <v>340</v>
      </c>
      <c r="H248" s="149">
        <v>100</v>
      </c>
      <c r="I248" s="149">
        <v>100</v>
      </c>
      <c r="J248" s="102"/>
      <c r="K248" s="102"/>
      <c r="L248" s="102"/>
    </row>
    <row r="249" spans="1:12" ht="25.5">
      <c r="A249" s="24" t="s">
        <v>75</v>
      </c>
      <c r="B249" s="21" t="s">
        <v>14</v>
      </c>
      <c r="C249" s="21" t="s">
        <v>77</v>
      </c>
      <c r="D249" s="21"/>
      <c r="E249" s="21"/>
      <c r="F249" s="21"/>
      <c r="G249" s="21"/>
      <c r="H249" s="150">
        <f>H250</f>
        <v>7310</v>
      </c>
      <c r="I249" s="150">
        <f>I250</f>
        <v>8610.7</v>
      </c>
      <c r="J249" s="102"/>
      <c r="K249" s="102"/>
      <c r="L249" s="102"/>
    </row>
    <row r="250" spans="1:12" ht="12.75">
      <c r="A250" s="24" t="s">
        <v>76</v>
      </c>
      <c r="B250" s="5" t="s">
        <v>14</v>
      </c>
      <c r="C250" s="5" t="s">
        <v>77</v>
      </c>
      <c r="D250" s="5" t="s">
        <v>11</v>
      </c>
      <c r="E250" s="5"/>
      <c r="F250" s="5"/>
      <c r="G250" s="5"/>
      <c r="H250" s="149">
        <f>H251</f>
        <v>7310</v>
      </c>
      <c r="I250" s="149">
        <f>I251</f>
        <v>8610.7</v>
      </c>
      <c r="J250" s="102"/>
      <c r="K250" s="102"/>
      <c r="L250" s="102"/>
    </row>
    <row r="251" spans="1:12" ht="33.75">
      <c r="A251" s="27" t="s">
        <v>148</v>
      </c>
      <c r="B251" s="5" t="s">
        <v>14</v>
      </c>
      <c r="C251" s="5" t="s">
        <v>77</v>
      </c>
      <c r="D251" s="5" t="s">
        <v>11</v>
      </c>
      <c r="E251" s="5" t="s">
        <v>147</v>
      </c>
      <c r="F251" s="5"/>
      <c r="G251" s="5"/>
      <c r="H251" s="149">
        <f>H252+H260+H262+H268+H258</f>
        <v>7310</v>
      </c>
      <c r="I251" s="149">
        <f>I252+I260+I262+I268+I258</f>
        <v>8610.7</v>
      </c>
      <c r="J251" s="102"/>
      <c r="K251" s="102"/>
      <c r="L251" s="102"/>
    </row>
    <row r="252" spans="1:12" ht="28.5" customHeight="1">
      <c r="A252" s="8" t="s">
        <v>171</v>
      </c>
      <c r="B252" s="5" t="s">
        <v>14</v>
      </c>
      <c r="C252" s="5" t="s">
        <v>77</v>
      </c>
      <c r="D252" s="5" t="s">
        <v>11</v>
      </c>
      <c r="E252" s="5" t="s">
        <v>147</v>
      </c>
      <c r="F252" s="5" t="s">
        <v>169</v>
      </c>
      <c r="G252" s="5"/>
      <c r="H252" s="149">
        <f>H253</f>
        <v>5230</v>
      </c>
      <c r="I252" s="149">
        <f>I253</f>
        <v>6531</v>
      </c>
      <c r="J252" s="102"/>
      <c r="K252" s="102"/>
      <c r="L252" s="102"/>
    </row>
    <row r="253" spans="1:12" ht="15.75" customHeight="1">
      <c r="A253" s="8" t="s">
        <v>17</v>
      </c>
      <c r="B253" s="5" t="s">
        <v>14</v>
      </c>
      <c r="C253" s="5" t="s">
        <v>77</v>
      </c>
      <c r="D253" s="5" t="s">
        <v>11</v>
      </c>
      <c r="E253" s="5" t="s">
        <v>147</v>
      </c>
      <c r="F253" s="5" t="s">
        <v>169</v>
      </c>
      <c r="G253" s="10">
        <v>200</v>
      </c>
      <c r="H253" s="149">
        <f>H254</f>
        <v>5230</v>
      </c>
      <c r="I253" s="149">
        <f>I254</f>
        <v>6531</v>
      </c>
      <c r="J253" s="102"/>
      <c r="K253" s="102"/>
      <c r="L253" s="102"/>
    </row>
    <row r="254" spans="1:12" ht="23.25" customHeight="1">
      <c r="A254" s="9" t="s">
        <v>19</v>
      </c>
      <c r="B254" s="5" t="s">
        <v>14</v>
      </c>
      <c r="C254" s="5" t="s">
        <v>77</v>
      </c>
      <c r="D254" s="5" t="s">
        <v>11</v>
      </c>
      <c r="E254" s="5" t="s">
        <v>147</v>
      </c>
      <c r="F254" s="5" t="s">
        <v>169</v>
      </c>
      <c r="G254" s="10">
        <v>210</v>
      </c>
      <c r="H254" s="149">
        <f>H255+H257</f>
        <v>5230</v>
      </c>
      <c r="I254" s="149">
        <f>I255+I257</f>
        <v>6531</v>
      </c>
      <c r="J254" s="102"/>
      <c r="K254" s="102"/>
      <c r="L254" s="102"/>
    </row>
    <row r="255" spans="1:12" ht="12.75">
      <c r="A255" s="8" t="s">
        <v>21</v>
      </c>
      <c r="B255" s="5" t="s">
        <v>14</v>
      </c>
      <c r="C255" s="5" t="s">
        <v>77</v>
      </c>
      <c r="D255" s="5" t="s">
        <v>11</v>
      </c>
      <c r="E255" s="5" t="s">
        <v>147</v>
      </c>
      <c r="F255" s="5" t="s">
        <v>169</v>
      </c>
      <c r="G255" s="10">
        <v>211</v>
      </c>
      <c r="H255" s="149">
        <v>4017</v>
      </c>
      <c r="I255" s="149">
        <v>5016</v>
      </c>
      <c r="J255" s="102"/>
      <c r="K255" s="102"/>
      <c r="L255" s="102"/>
    </row>
    <row r="256" spans="1:12" ht="12.75" customHeight="1" hidden="1">
      <c r="A256" s="8" t="s">
        <v>23</v>
      </c>
      <c r="B256" s="5" t="s">
        <v>14</v>
      </c>
      <c r="C256" s="5" t="s">
        <v>77</v>
      </c>
      <c r="D256" s="5" t="s">
        <v>11</v>
      </c>
      <c r="E256" s="5" t="s">
        <v>147</v>
      </c>
      <c r="F256" s="5" t="s">
        <v>169</v>
      </c>
      <c r="G256" s="10">
        <v>212</v>
      </c>
      <c r="H256" s="149">
        <v>0</v>
      </c>
      <c r="I256" s="149">
        <v>0</v>
      </c>
      <c r="J256" s="102"/>
      <c r="K256" s="102"/>
      <c r="L256" s="102"/>
    </row>
    <row r="257" spans="1:12" ht="12.75">
      <c r="A257" s="8" t="s">
        <v>25</v>
      </c>
      <c r="B257" s="5" t="s">
        <v>14</v>
      </c>
      <c r="C257" s="5" t="s">
        <v>77</v>
      </c>
      <c r="D257" s="5" t="s">
        <v>11</v>
      </c>
      <c r="E257" s="5" t="s">
        <v>147</v>
      </c>
      <c r="F257" s="5" t="s">
        <v>169</v>
      </c>
      <c r="G257" s="10">
        <v>213</v>
      </c>
      <c r="H257" s="149">
        <v>1213</v>
      </c>
      <c r="I257" s="149">
        <v>1515</v>
      </c>
      <c r="J257" s="102"/>
      <c r="K257" s="102"/>
      <c r="L257" s="102"/>
    </row>
    <row r="258" spans="1:12" ht="36">
      <c r="A258" s="9" t="s">
        <v>192</v>
      </c>
      <c r="B258" s="5" t="s">
        <v>14</v>
      </c>
      <c r="C258" s="5" t="s">
        <v>77</v>
      </c>
      <c r="D258" s="5" t="s">
        <v>11</v>
      </c>
      <c r="E258" s="5" t="s">
        <v>147</v>
      </c>
      <c r="F258" s="5" t="s">
        <v>193</v>
      </c>
      <c r="G258" s="10"/>
      <c r="H258" s="149">
        <f>H259</f>
        <v>8</v>
      </c>
      <c r="I258" s="149">
        <f>I259</f>
        <v>8</v>
      </c>
      <c r="J258" s="102"/>
      <c r="K258" s="102"/>
      <c r="L258" s="102"/>
    </row>
    <row r="259" spans="1:12" ht="12.75" customHeight="1">
      <c r="A259" s="8" t="s">
        <v>23</v>
      </c>
      <c r="B259" s="5" t="s">
        <v>14</v>
      </c>
      <c r="C259" s="5" t="s">
        <v>77</v>
      </c>
      <c r="D259" s="5" t="s">
        <v>11</v>
      </c>
      <c r="E259" s="5" t="s">
        <v>147</v>
      </c>
      <c r="F259" s="5" t="s">
        <v>193</v>
      </c>
      <c r="G259" s="10">
        <v>212</v>
      </c>
      <c r="H259" s="149">
        <v>8</v>
      </c>
      <c r="I259" s="149">
        <v>8</v>
      </c>
      <c r="J259" s="102"/>
      <c r="K259" s="102"/>
      <c r="L259" s="102"/>
    </row>
    <row r="260" spans="1:12" ht="33.75">
      <c r="A260" s="69" t="s">
        <v>162</v>
      </c>
      <c r="B260" s="14" t="s">
        <v>14</v>
      </c>
      <c r="C260" s="17" t="s">
        <v>77</v>
      </c>
      <c r="D260" s="17" t="s">
        <v>11</v>
      </c>
      <c r="E260" s="5" t="s">
        <v>147</v>
      </c>
      <c r="F260" s="17" t="s">
        <v>175</v>
      </c>
      <c r="G260" s="18">
        <v>220</v>
      </c>
      <c r="H260" s="150">
        <f>H261</f>
        <v>70</v>
      </c>
      <c r="I260" s="150">
        <f>I261</f>
        <v>70</v>
      </c>
      <c r="J260" s="102"/>
      <c r="K260" s="102"/>
      <c r="L260" s="102"/>
    </row>
    <row r="261" spans="1:9" s="102" customFormat="1" ht="17.25" customHeight="1">
      <c r="A261" s="103" t="s">
        <v>39</v>
      </c>
      <c r="B261" s="104" t="s">
        <v>14</v>
      </c>
      <c r="C261" s="104" t="s">
        <v>77</v>
      </c>
      <c r="D261" s="104" t="s">
        <v>11</v>
      </c>
      <c r="E261" s="104" t="s">
        <v>147</v>
      </c>
      <c r="F261" s="104" t="s">
        <v>175</v>
      </c>
      <c r="G261" s="139">
        <v>226</v>
      </c>
      <c r="H261" s="149">
        <v>70</v>
      </c>
      <c r="I261" s="149">
        <v>70</v>
      </c>
    </row>
    <row r="262" spans="1:12" s="83" customFormat="1" ht="22.5" customHeight="1">
      <c r="A262" s="112" t="s">
        <v>180</v>
      </c>
      <c r="B262" s="74" t="s">
        <v>14</v>
      </c>
      <c r="C262" s="74" t="s">
        <v>77</v>
      </c>
      <c r="D262" s="74" t="s">
        <v>11</v>
      </c>
      <c r="E262" s="74" t="s">
        <v>147</v>
      </c>
      <c r="F262" s="74" t="s">
        <v>181</v>
      </c>
      <c r="G262" s="140"/>
      <c r="H262" s="149">
        <f>H263+H265</f>
        <v>32</v>
      </c>
      <c r="I262" s="149">
        <f>I263+I265</f>
        <v>32</v>
      </c>
      <c r="J262" s="102"/>
      <c r="K262" s="102"/>
      <c r="L262" s="102"/>
    </row>
    <row r="263" spans="1:12" ht="33.75">
      <c r="A263" s="69" t="s">
        <v>162</v>
      </c>
      <c r="B263" s="14" t="s">
        <v>14</v>
      </c>
      <c r="C263" s="17" t="s">
        <v>77</v>
      </c>
      <c r="D263" s="17" t="s">
        <v>11</v>
      </c>
      <c r="E263" s="5" t="s">
        <v>147</v>
      </c>
      <c r="F263" s="17" t="s">
        <v>181</v>
      </c>
      <c r="G263" s="18">
        <v>220</v>
      </c>
      <c r="H263" s="150">
        <f>H264</f>
        <v>12</v>
      </c>
      <c r="I263" s="150">
        <f>I264</f>
        <v>12</v>
      </c>
      <c r="J263" s="102"/>
      <c r="K263" s="102"/>
      <c r="L263" s="102"/>
    </row>
    <row r="264" spans="1:12" ht="12.75">
      <c r="A264" s="8" t="s">
        <v>31</v>
      </c>
      <c r="B264" s="5" t="s">
        <v>14</v>
      </c>
      <c r="C264" s="5" t="s">
        <v>77</v>
      </c>
      <c r="D264" s="5" t="s">
        <v>11</v>
      </c>
      <c r="E264" s="5" t="s">
        <v>147</v>
      </c>
      <c r="F264" s="5" t="s">
        <v>181</v>
      </c>
      <c r="G264" s="10">
        <v>221</v>
      </c>
      <c r="H264" s="149">
        <v>12</v>
      </c>
      <c r="I264" s="149">
        <v>12</v>
      </c>
      <c r="J264" s="102"/>
      <c r="K264" s="102"/>
      <c r="L264" s="102"/>
    </row>
    <row r="265" spans="1:12" ht="15" customHeight="1">
      <c r="A265" s="8" t="s">
        <v>45</v>
      </c>
      <c r="B265" s="5" t="s">
        <v>14</v>
      </c>
      <c r="C265" s="5" t="s">
        <v>77</v>
      </c>
      <c r="D265" s="5" t="s">
        <v>11</v>
      </c>
      <c r="E265" s="5" t="s">
        <v>147</v>
      </c>
      <c r="F265" s="5" t="s">
        <v>181</v>
      </c>
      <c r="G265" s="10">
        <v>300</v>
      </c>
      <c r="H265" s="149">
        <f>H266+H267</f>
        <v>20</v>
      </c>
      <c r="I265" s="149">
        <f>I266+I267</f>
        <v>20</v>
      </c>
      <c r="J265" s="102"/>
      <c r="K265" s="102"/>
      <c r="L265" s="102"/>
    </row>
    <row r="266" spans="1:12" ht="15" customHeight="1" hidden="1">
      <c r="A266" s="141" t="s">
        <v>47</v>
      </c>
      <c r="B266" s="5" t="s">
        <v>14</v>
      </c>
      <c r="C266" s="5" t="s">
        <v>77</v>
      </c>
      <c r="D266" s="5" t="s">
        <v>11</v>
      </c>
      <c r="E266" s="5" t="s">
        <v>147</v>
      </c>
      <c r="F266" s="5" t="s">
        <v>181</v>
      </c>
      <c r="G266" s="10">
        <v>310</v>
      </c>
      <c r="H266" s="149">
        <v>0</v>
      </c>
      <c r="I266" s="149">
        <v>0</v>
      </c>
      <c r="J266" s="102"/>
      <c r="K266" s="102"/>
      <c r="L266" s="102"/>
    </row>
    <row r="267" spans="1:12" ht="12.75">
      <c r="A267" s="9" t="s">
        <v>50</v>
      </c>
      <c r="B267" s="5" t="s">
        <v>14</v>
      </c>
      <c r="C267" s="5" t="s">
        <v>77</v>
      </c>
      <c r="D267" s="5" t="s">
        <v>11</v>
      </c>
      <c r="E267" s="5" t="s">
        <v>147</v>
      </c>
      <c r="F267" s="5" t="s">
        <v>181</v>
      </c>
      <c r="G267" s="10">
        <v>340</v>
      </c>
      <c r="H267" s="149">
        <v>20</v>
      </c>
      <c r="I267" s="149">
        <v>20</v>
      </c>
      <c r="J267" s="102"/>
      <c r="K267" s="102"/>
      <c r="L267" s="102"/>
    </row>
    <row r="268" spans="1:12" ht="33.75">
      <c r="A268" s="27" t="s">
        <v>194</v>
      </c>
      <c r="B268" s="5" t="s">
        <v>14</v>
      </c>
      <c r="C268" s="5" t="s">
        <v>77</v>
      </c>
      <c r="D268" s="5" t="s">
        <v>11</v>
      </c>
      <c r="E268" s="5" t="s">
        <v>147</v>
      </c>
      <c r="F268" s="5" t="s">
        <v>161</v>
      </c>
      <c r="G268" s="5"/>
      <c r="H268" s="150">
        <f>H277+H276+H269</f>
        <v>1970</v>
      </c>
      <c r="I268" s="150">
        <f>I277+I276+I269</f>
        <v>1969.7</v>
      </c>
      <c r="J268" s="102"/>
      <c r="K268" s="102"/>
      <c r="L268" s="102"/>
    </row>
    <row r="269" spans="1:12" ht="33.75">
      <c r="A269" s="69" t="s">
        <v>162</v>
      </c>
      <c r="B269" s="14" t="s">
        <v>14</v>
      </c>
      <c r="C269" s="17" t="s">
        <v>77</v>
      </c>
      <c r="D269" s="17" t="s">
        <v>11</v>
      </c>
      <c r="E269" s="5" t="s">
        <v>147</v>
      </c>
      <c r="F269" s="17" t="s">
        <v>161</v>
      </c>
      <c r="G269" s="18">
        <v>220</v>
      </c>
      <c r="H269" s="150">
        <f>H270+H271+H272+H273+H274+H275</f>
        <v>1300</v>
      </c>
      <c r="I269" s="150">
        <f>I270+I271+I272+I273+I274+I275</f>
        <v>1299.7</v>
      </c>
      <c r="J269" s="102"/>
      <c r="K269" s="102"/>
      <c r="L269" s="102"/>
    </row>
    <row r="270" spans="1:12" ht="12.75" hidden="1">
      <c r="A270" s="8" t="s">
        <v>31</v>
      </c>
      <c r="B270" s="5" t="s">
        <v>14</v>
      </c>
      <c r="C270" s="5" t="s">
        <v>77</v>
      </c>
      <c r="D270" s="5" t="s">
        <v>11</v>
      </c>
      <c r="E270" s="5" t="s">
        <v>147</v>
      </c>
      <c r="F270" s="5" t="s">
        <v>161</v>
      </c>
      <c r="G270" s="10">
        <v>221</v>
      </c>
      <c r="H270" s="149">
        <v>0</v>
      </c>
      <c r="I270" s="149">
        <v>0</v>
      </c>
      <c r="J270" s="102"/>
      <c r="K270" s="102"/>
      <c r="L270" s="102"/>
    </row>
    <row r="271" spans="1:12" ht="12.75">
      <c r="A271" s="8" t="s">
        <v>33</v>
      </c>
      <c r="B271" s="5" t="s">
        <v>14</v>
      </c>
      <c r="C271" s="5" t="s">
        <v>77</v>
      </c>
      <c r="D271" s="5" t="s">
        <v>11</v>
      </c>
      <c r="E271" s="5" t="s">
        <v>147</v>
      </c>
      <c r="F271" s="5" t="s">
        <v>161</v>
      </c>
      <c r="G271" s="10">
        <v>222</v>
      </c>
      <c r="H271" s="149">
        <v>200</v>
      </c>
      <c r="I271" s="149">
        <v>200</v>
      </c>
      <c r="J271" s="102"/>
      <c r="K271" s="102"/>
      <c r="L271" s="102"/>
    </row>
    <row r="272" spans="1:12" ht="12.75">
      <c r="A272" s="8" t="s">
        <v>35</v>
      </c>
      <c r="B272" s="5" t="s">
        <v>14</v>
      </c>
      <c r="C272" s="5" t="s">
        <v>77</v>
      </c>
      <c r="D272" s="5" t="s">
        <v>11</v>
      </c>
      <c r="E272" s="5" t="s">
        <v>147</v>
      </c>
      <c r="F272" s="5" t="s">
        <v>161</v>
      </c>
      <c r="G272" s="10">
        <v>223</v>
      </c>
      <c r="H272" s="149">
        <v>700</v>
      </c>
      <c r="I272" s="149">
        <v>700</v>
      </c>
      <c r="J272" s="102"/>
      <c r="K272" s="102"/>
      <c r="L272" s="102"/>
    </row>
    <row r="273" spans="1:12" ht="14.25" customHeight="1" hidden="1">
      <c r="A273" s="8" t="s">
        <v>36</v>
      </c>
      <c r="B273" s="5" t="s">
        <v>14</v>
      </c>
      <c r="C273" s="5" t="s">
        <v>77</v>
      </c>
      <c r="D273" s="5" t="s">
        <v>11</v>
      </c>
      <c r="E273" s="5" t="s">
        <v>147</v>
      </c>
      <c r="F273" s="5" t="s">
        <v>83</v>
      </c>
      <c r="G273" s="10">
        <v>224</v>
      </c>
      <c r="H273" s="149">
        <v>0</v>
      </c>
      <c r="I273" s="149">
        <v>0</v>
      </c>
      <c r="J273" s="102"/>
      <c r="K273" s="102"/>
      <c r="L273" s="102"/>
    </row>
    <row r="274" spans="1:12" ht="16.5" customHeight="1">
      <c r="A274" s="8" t="s">
        <v>37</v>
      </c>
      <c r="B274" s="5" t="s">
        <v>14</v>
      </c>
      <c r="C274" s="5" t="s">
        <v>77</v>
      </c>
      <c r="D274" s="5" t="s">
        <v>11</v>
      </c>
      <c r="E274" s="5" t="s">
        <v>147</v>
      </c>
      <c r="F274" s="5" t="s">
        <v>161</v>
      </c>
      <c r="G274" s="10">
        <v>225</v>
      </c>
      <c r="H274" s="149">
        <v>200</v>
      </c>
      <c r="I274" s="149">
        <v>199.7</v>
      </c>
      <c r="J274" s="102"/>
      <c r="K274" s="102"/>
      <c r="L274" s="102"/>
    </row>
    <row r="275" spans="1:12" ht="16.5" customHeight="1">
      <c r="A275" s="8" t="s">
        <v>39</v>
      </c>
      <c r="B275" s="5" t="s">
        <v>14</v>
      </c>
      <c r="C275" s="5" t="s">
        <v>77</v>
      </c>
      <c r="D275" s="5" t="s">
        <v>11</v>
      </c>
      <c r="E275" s="5" t="s">
        <v>147</v>
      </c>
      <c r="F275" s="5" t="s">
        <v>161</v>
      </c>
      <c r="G275" s="10">
        <v>226</v>
      </c>
      <c r="H275" s="149">
        <v>200</v>
      </c>
      <c r="I275" s="149">
        <v>200</v>
      </c>
      <c r="J275" s="102"/>
      <c r="K275" s="102"/>
      <c r="L275" s="102"/>
    </row>
    <row r="276" spans="1:12" ht="15" customHeight="1">
      <c r="A276" s="9" t="s">
        <v>43</v>
      </c>
      <c r="B276" s="5" t="s">
        <v>14</v>
      </c>
      <c r="C276" s="5" t="s">
        <v>77</v>
      </c>
      <c r="D276" s="5" t="s">
        <v>11</v>
      </c>
      <c r="E276" s="5" t="s">
        <v>147</v>
      </c>
      <c r="F276" s="5" t="s">
        <v>161</v>
      </c>
      <c r="G276" s="10">
        <v>290</v>
      </c>
      <c r="H276" s="149">
        <v>70</v>
      </c>
      <c r="I276" s="149">
        <v>70</v>
      </c>
      <c r="J276" s="102"/>
      <c r="K276" s="102"/>
      <c r="L276" s="102"/>
    </row>
    <row r="277" spans="1:12" ht="15" customHeight="1">
      <c r="A277" s="8" t="s">
        <v>45</v>
      </c>
      <c r="B277" s="5" t="s">
        <v>14</v>
      </c>
      <c r="C277" s="5" t="s">
        <v>77</v>
      </c>
      <c r="D277" s="5" t="s">
        <v>11</v>
      </c>
      <c r="E277" s="5" t="s">
        <v>147</v>
      </c>
      <c r="F277" s="5" t="s">
        <v>161</v>
      </c>
      <c r="G277" s="10">
        <v>300</v>
      </c>
      <c r="H277" s="149">
        <f>H278+H279</f>
        <v>600</v>
      </c>
      <c r="I277" s="149">
        <f>I278+I279</f>
        <v>600</v>
      </c>
      <c r="J277" s="102"/>
      <c r="K277" s="102"/>
      <c r="L277" s="102"/>
    </row>
    <row r="278" spans="1:9" s="102" customFormat="1" ht="15" customHeight="1">
      <c r="A278" s="141" t="s">
        <v>47</v>
      </c>
      <c r="B278" s="104" t="s">
        <v>14</v>
      </c>
      <c r="C278" s="104" t="s">
        <v>77</v>
      </c>
      <c r="D278" s="104" t="s">
        <v>11</v>
      </c>
      <c r="E278" s="104" t="s">
        <v>147</v>
      </c>
      <c r="F278" s="104" t="s">
        <v>161</v>
      </c>
      <c r="G278" s="139">
        <v>310</v>
      </c>
      <c r="H278" s="149">
        <v>300</v>
      </c>
      <c r="I278" s="149">
        <v>300</v>
      </c>
    </row>
    <row r="279" spans="1:9" s="102" customFormat="1" ht="12.75">
      <c r="A279" s="141" t="s">
        <v>50</v>
      </c>
      <c r="B279" s="104" t="s">
        <v>14</v>
      </c>
      <c r="C279" s="104" t="s">
        <v>77</v>
      </c>
      <c r="D279" s="104" t="s">
        <v>11</v>
      </c>
      <c r="E279" s="104" t="s">
        <v>147</v>
      </c>
      <c r="F279" s="104" t="s">
        <v>161</v>
      </c>
      <c r="G279" s="139">
        <v>340</v>
      </c>
      <c r="H279" s="149">
        <v>300</v>
      </c>
      <c r="I279" s="149">
        <v>300</v>
      </c>
    </row>
    <row r="280" spans="1:9" s="102" customFormat="1" ht="78.75" hidden="1">
      <c r="A280" s="142" t="s">
        <v>88</v>
      </c>
      <c r="B280" s="104" t="s">
        <v>14</v>
      </c>
      <c r="C280" s="135" t="s">
        <v>102</v>
      </c>
      <c r="D280" s="135" t="s">
        <v>60</v>
      </c>
      <c r="E280" s="135" t="s">
        <v>149</v>
      </c>
      <c r="F280" s="135"/>
      <c r="G280" s="135"/>
      <c r="H280" s="149">
        <f aca="true" t="shared" si="10" ref="H280:I283">H281</f>
        <v>0</v>
      </c>
      <c r="I280" s="149">
        <f t="shared" si="10"/>
        <v>0</v>
      </c>
    </row>
    <row r="281" spans="1:9" s="102" customFormat="1" ht="12.75" hidden="1">
      <c r="A281" s="134" t="s">
        <v>85</v>
      </c>
      <c r="B281" s="104" t="s">
        <v>14</v>
      </c>
      <c r="C281" s="135" t="s">
        <v>102</v>
      </c>
      <c r="D281" s="135" t="s">
        <v>60</v>
      </c>
      <c r="E281" s="135" t="s">
        <v>149</v>
      </c>
      <c r="F281" s="135" t="s">
        <v>90</v>
      </c>
      <c r="G281" s="135"/>
      <c r="H281" s="149">
        <f t="shared" si="10"/>
        <v>0</v>
      </c>
      <c r="I281" s="149">
        <f t="shared" si="10"/>
        <v>0</v>
      </c>
    </row>
    <row r="282" spans="1:9" s="102" customFormat="1" ht="12.75" hidden="1">
      <c r="A282" s="134" t="s">
        <v>17</v>
      </c>
      <c r="B282" s="104" t="s">
        <v>14</v>
      </c>
      <c r="C282" s="135" t="s">
        <v>102</v>
      </c>
      <c r="D282" s="135" t="s">
        <v>60</v>
      </c>
      <c r="E282" s="135" t="s">
        <v>149</v>
      </c>
      <c r="F282" s="135" t="s">
        <v>90</v>
      </c>
      <c r="G282" s="136">
        <v>200</v>
      </c>
      <c r="H282" s="149">
        <f t="shared" si="10"/>
        <v>0</v>
      </c>
      <c r="I282" s="149">
        <f t="shared" si="10"/>
        <v>0</v>
      </c>
    </row>
    <row r="283" spans="1:9" s="102" customFormat="1" ht="12.75" hidden="1">
      <c r="A283" s="143" t="s">
        <v>91</v>
      </c>
      <c r="B283" s="104" t="s">
        <v>14</v>
      </c>
      <c r="C283" s="135" t="s">
        <v>102</v>
      </c>
      <c r="D283" s="135" t="s">
        <v>60</v>
      </c>
      <c r="E283" s="135" t="s">
        <v>149</v>
      </c>
      <c r="F283" s="135" t="s">
        <v>90</v>
      </c>
      <c r="G283" s="136">
        <v>250</v>
      </c>
      <c r="H283" s="149">
        <f t="shared" si="10"/>
        <v>0</v>
      </c>
      <c r="I283" s="149">
        <f t="shared" si="10"/>
        <v>0</v>
      </c>
    </row>
    <row r="284" spans="1:9" s="102" customFormat="1" ht="22.5" hidden="1">
      <c r="A284" s="134" t="s">
        <v>92</v>
      </c>
      <c r="B284" s="104" t="s">
        <v>14</v>
      </c>
      <c r="C284" s="135" t="s">
        <v>102</v>
      </c>
      <c r="D284" s="135" t="s">
        <v>60</v>
      </c>
      <c r="E284" s="135" t="s">
        <v>149</v>
      </c>
      <c r="F284" s="135" t="s">
        <v>90</v>
      </c>
      <c r="G284" s="136">
        <v>251</v>
      </c>
      <c r="H284" s="149">
        <v>0</v>
      </c>
      <c r="I284" s="149">
        <v>0</v>
      </c>
    </row>
    <row r="285" spans="1:9" s="102" customFormat="1" ht="12.75" hidden="1">
      <c r="A285" s="134" t="s">
        <v>45</v>
      </c>
      <c r="B285" s="104" t="s">
        <v>14</v>
      </c>
      <c r="C285" s="135" t="s">
        <v>77</v>
      </c>
      <c r="D285" s="135" t="s">
        <v>11</v>
      </c>
      <c r="E285" s="135" t="s">
        <v>195</v>
      </c>
      <c r="F285" s="135" t="s">
        <v>161</v>
      </c>
      <c r="G285" s="136">
        <v>300</v>
      </c>
      <c r="H285" s="149">
        <v>0</v>
      </c>
      <c r="I285" s="149">
        <v>0</v>
      </c>
    </row>
    <row r="286" spans="1:9" s="102" customFormat="1" ht="12.75" hidden="1">
      <c r="A286" s="134" t="s">
        <v>47</v>
      </c>
      <c r="B286" s="104" t="s">
        <v>14</v>
      </c>
      <c r="C286" s="135" t="s">
        <v>77</v>
      </c>
      <c r="D286" s="135" t="s">
        <v>11</v>
      </c>
      <c r="E286" s="135" t="s">
        <v>195</v>
      </c>
      <c r="F286" s="135" t="s">
        <v>161</v>
      </c>
      <c r="G286" s="136">
        <v>310</v>
      </c>
      <c r="H286" s="149">
        <v>0</v>
      </c>
      <c r="I286" s="149">
        <v>0</v>
      </c>
    </row>
    <row r="287" spans="1:9" s="118" customFormat="1" ht="15" customHeight="1">
      <c r="A287" s="103" t="s">
        <v>85</v>
      </c>
      <c r="B287" s="104" t="s">
        <v>14</v>
      </c>
      <c r="C287" s="104" t="s">
        <v>102</v>
      </c>
      <c r="D287" s="104" t="s">
        <v>60</v>
      </c>
      <c r="E287" s="104" t="s">
        <v>149</v>
      </c>
      <c r="F287" s="135" t="s">
        <v>196</v>
      </c>
      <c r="G287" s="136">
        <v>250</v>
      </c>
      <c r="H287" s="149">
        <f>H288+H289+H290+H291+H292+H293</f>
        <v>0</v>
      </c>
      <c r="I287" s="149">
        <f>I288+I289+I290+I291+I292+I293</f>
        <v>0</v>
      </c>
    </row>
    <row r="288" spans="1:9" s="118" customFormat="1" ht="22.5">
      <c r="A288" s="144" t="s">
        <v>92</v>
      </c>
      <c r="B288" s="104" t="s">
        <v>14</v>
      </c>
      <c r="C288" s="104" t="s">
        <v>102</v>
      </c>
      <c r="D288" s="104" t="s">
        <v>60</v>
      </c>
      <c r="E288" s="104" t="s">
        <v>149</v>
      </c>
      <c r="F288" s="135" t="s">
        <v>196</v>
      </c>
      <c r="G288" s="136">
        <v>251</v>
      </c>
      <c r="H288" s="149">
        <v>0</v>
      </c>
      <c r="I288" s="149">
        <v>0</v>
      </c>
    </row>
    <row r="289" spans="8:12" ht="12.75">
      <c r="H289" s="133"/>
      <c r="I289" s="133"/>
      <c r="J289" s="102"/>
      <c r="K289" s="102"/>
      <c r="L289" s="102"/>
    </row>
    <row r="290" spans="10:12" ht="12.75">
      <c r="J290" s="102"/>
      <c r="K290" s="102"/>
      <c r="L290" s="102"/>
    </row>
  </sheetData>
  <sheetProtection/>
  <mergeCells count="14">
    <mergeCell ref="J75:K75"/>
    <mergeCell ref="I7:I8"/>
    <mergeCell ref="B7:G7"/>
    <mergeCell ref="H7:H8"/>
    <mergeCell ref="J31:K31"/>
    <mergeCell ref="J32:K32"/>
    <mergeCell ref="J46:K46"/>
    <mergeCell ref="J65:K65"/>
    <mergeCell ref="E1:H1"/>
    <mergeCell ref="A2:H2"/>
    <mergeCell ref="A3:H3"/>
    <mergeCell ref="A4:E5"/>
    <mergeCell ref="A7:A8"/>
    <mergeCell ref="J74:K74"/>
  </mergeCells>
  <printOptions/>
  <pageMargins left="0.5511811023622047" right="0.15748031496062992" top="0.31496062992125984" bottom="0.1968503937007874" header="0.31496062992125984" footer="0.275590551181102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5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6.375" style="0" customWidth="1"/>
    <col min="2" max="2" width="7.375" style="0" customWidth="1"/>
    <col min="3" max="3" width="5.25390625" style="0" customWidth="1"/>
    <col min="4" max="4" width="8.375" style="0" customWidth="1"/>
    <col min="5" max="5" width="5.375" style="0" customWidth="1"/>
    <col min="6" max="6" width="12.625" style="0" customWidth="1"/>
    <col min="7" max="7" width="11.375" style="0" customWidth="1"/>
  </cols>
  <sheetData>
    <row r="1" spans="3:8" ht="93" customHeight="1">
      <c r="C1" s="159" t="s">
        <v>205</v>
      </c>
      <c r="D1" s="159"/>
      <c r="E1" s="159"/>
      <c r="F1" s="159"/>
      <c r="G1" s="2"/>
      <c r="H1" s="2"/>
    </row>
    <row r="2" spans="1:7" ht="12.75">
      <c r="A2" s="175" t="s">
        <v>198</v>
      </c>
      <c r="B2" s="175"/>
      <c r="C2" s="175"/>
      <c r="D2" s="175"/>
      <c r="E2" s="175"/>
      <c r="F2" s="175"/>
      <c r="G2" s="175"/>
    </row>
    <row r="3" spans="1:8" ht="12.75" customHeight="1">
      <c r="A3" s="162" t="s">
        <v>94</v>
      </c>
      <c r="B3" s="162"/>
      <c r="C3" s="162"/>
      <c r="D3" s="162"/>
      <c r="E3" s="162"/>
      <c r="F3" s="3"/>
      <c r="G3" s="3"/>
      <c r="H3" s="3"/>
    </row>
    <row r="4" spans="1:8" ht="29.25" customHeight="1">
      <c r="A4" s="162"/>
      <c r="B4" s="162"/>
      <c r="C4" s="162"/>
      <c r="D4" s="162"/>
      <c r="E4" s="162"/>
      <c r="F4" s="3"/>
      <c r="G4" s="3"/>
      <c r="H4" s="3"/>
    </row>
    <row r="7" spans="1:7" ht="29.25" customHeight="1">
      <c r="A7" s="172" t="s">
        <v>0</v>
      </c>
      <c r="B7" s="173" t="s">
        <v>3</v>
      </c>
      <c r="C7" s="174" t="s">
        <v>4</v>
      </c>
      <c r="D7" s="174" t="s">
        <v>5</v>
      </c>
      <c r="E7" s="174" t="s">
        <v>6</v>
      </c>
      <c r="F7" s="171" t="s">
        <v>8</v>
      </c>
      <c r="G7" s="171" t="s">
        <v>8</v>
      </c>
    </row>
    <row r="8" spans="1:7" ht="18.75" customHeight="1">
      <c r="A8" s="172"/>
      <c r="B8" s="173"/>
      <c r="C8" s="174"/>
      <c r="D8" s="174"/>
      <c r="E8" s="174"/>
      <c r="F8" s="171"/>
      <c r="G8" s="171"/>
    </row>
    <row r="9" spans="1:7" ht="12.7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7</v>
      </c>
      <c r="G9" s="1">
        <v>8</v>
      </c>
    </row>
    <row r="10" spans="1:7" ht="12.75">
      <c r="A10" s="32" t="s">
        <v>9</v>
      </c>
      <c r="B10" s="4"/>
      <c r="C10" s="4"/>
      <c r="D10" s="4"/>
      <c r="E10" s="4"/>
      <c r="F10" s="89">
        <f>F11+F42+F48+F57+F63+F93</f>
        <v>35343.7</v>
      </c>
      <c r="G10" s="89">
        <f>G11+G42+G48+G57+G63+G93</f>
        <v>36923</v>
      </c>
    </row>
    <row r="11" spans="1:7" ht="12.75">
      <c r="A11" s="7" t="s">
        <v>10</v>
      </c>
      <c r="B11" s="21" t="s">
        <v>11</v>
      </c>
      <c r="C11" s="26"/>
      <c r="D11" s="26"/>
      <c r="E11" s="26"/>
      <c r="F11" s="89">
        <f>F12+F22+F36+F17</f>
        <v>15402.7</v>
      </c>
      <c r="G11" s="89">
        <f>G12+G22+G36+G17</f>
        <v>15402.7</v>
      </c>
    </row>
    <row r="12" spans="1:7" ht="38.25">
      <c r="A12" s="24" t="s">
        <v>12</v>
      </c>
      <c r="B12" s="21" t="s">
        <v>11</v>
      </c>
      <c r="C12" s="21" t="s">
        <v>13</v>
      </c>
      <c r="D12" s="21"/>
      <c r="E12" s="21"/>
      <c r="F12" s="145">
        <f>F13</f>
        <v>1183</v>
      </c>
      <c r="G12" s="145">
        <f>'пр 10'!I12</f>
        <v>1183</v>
      </c>
    </row>
    <row r="13" spans="1:7" ht="25.5">
      <c r="A13" s="34" t="s">
        <v>124</v>
      </c>
      <c r="B13" s="5" t="s">
        <v>11</v>
      </c>
      <c r="C13" s="5" t="s">
        <v>13</v>
      </c>
      <c r="D13" s="5" t="s">
        <v>121</v>
      </c>
      <c r="E13" s="5"/>
      <c r="F13" s="93">
        <f>'пр 10'!H12</f>
        <v>1183</v>
      </c>
      <c r="G13" s="93">
        <f>G14</f>
        <v>2115</v>
      </c>
    </row>
    <row r="14" spans="1:7" ht="22.5">
      <c r="A14" s="27" t="s">
        <v>125</v>
      </c>
      <c r="B14" s="5" t="s">
        <v>11</v>
      </c>
      <c r="C14" s="5" t="s">
        <v>13</v>
      </c>
      <c r="D14" s="5" t="s">
        <v>122</v>
      </c>
      <c r="E14" s="5"/>
      <c r="F14" s="93">
        <f>F15+F16</f>
        <v>2115</v>
      </c>
      <c r="G14" s="93">
        <f>G15+G16</f>
        <v>2115</v>
      </c>
    </row>
    <row r="15" spans="1:7" ht="33.75">
      <c r="A15" s="27" t="s">
        <v>159</v>
      </c>
      <c r="B15" s="5" t="s">
        <v>11</v>
      </c>
      <c r="C15" s="5" t="s">
        <v>13</v>
      </c>
      <c r="D15" s="5" t="s">
        <v>122</v>
      </c>
      <c r="E15" s="5" t="s">
        <v>157</v>
      </c>
      <c r="F15" s="93">
        <f>'пр 10'!H14</f>
        <v>1183</v>
      </c>
      <c r="G15" s="93">
        <f>'пр 10'!I14</f>
        <v>1183</v>
      </c>
    </row>
    <row r="16" spans="1:7" ht="33.75">
      <c r="A16" s="27" t="s">
        <v>160</v>
      </c>
      <c r="B16" s="5" t="s">
        <v>11</v>
      </c>
      <c r="C16" s="5" t="s">
        <v>13</v>
      </c>
      <c r="D16" s="5" t="s">
        <v>122</v>
      </c>
      <c r="E16" s="5" t="s">
        <v>158</v>
      </c>
      <c r="F16" s="93">
        <f>'пр 10'!H19</f>
        <v>932</v>
      </c>
      <c r="G16" s="93">
        <f>'пр 10'!I19</f>
        <v>932</v>
      </c>
    </row>
    <row r="17" spans="1:7" ht="33.75">
      <c r="A17" s="69" t="s">
        <v>105</v>
      </c>
      <c r="B17" s="21" t="s">
        <v>11</v>
      </c>
      <c r="C17" s="21" t="s">
        <v>60</v>
      </c>
      <c r="D17" s="21"/>
      <c r="E17" s="21"/>
      <c r="F17" s="145">
        <f>F18</f>
        <v>1105</v>
      </c>
      <c r="G17" s="145">
        <f>'пр 10'!I26</f>
        <v>1105</v>
      </c>
    </row>
    <row r="18" spans="1:7" ht="25.5">
      <c r="A18" s="34" t="s">
        <v>124</v>
      </c>
      <c r="B18" s="6" t="s">
        <v>11</v>
      </c>
      <c r="C18" s="6" t="s">
        <v>60</v>
      </c>
      <c r="D18" s="5" t="s">
        <v>121</v>
      </c>
      <c r="E18" s="6"/>
      <c r="F18" s="93">
        <f>F19</f>
        <v>1105</v>
      </c>
      <c r="G18" s="93">
        <f>G19</f>
        <v>995</v>
      </c>
    </row>
    <row r="19" spans="1:7" ht="22.5">
      <c r="A19" s="27" t="s">
        <v>125</v>
      </c>
      <c r="B19" s="6" t="s">
        <v>11</v>
      </c>
      <c r="C19" s="6" t="s">
        <v>60</v>
      </c>
      <c r="D19" s="5" t="s">
        <v>122</v>
      </c>
      <c r="E19" s="6"/>
      <c r="F19" s="93">
        <f>'пр 10'!H26</f>
        <v>1105</v>
      </c>
      <c r="G19" s="93">
        <f>G20+G21</f>
        <v>995</v>
      </c>
    </row>
    <row r="20" spans="1:7" ht="33.75">
      <c r="A20" s="27" t="s">
        <v>159</v>
      </c>
      <c r="B20" s="6" t="s">
        <v>11</v>
      </c>
      <c r="C20" s="6" t="s">
        <v>60</v>
      </c>
      <c r="D20" s="5" t="s">
        <v>122</v>
      </c>
      <c r="E20" s="6" t="s">
        <v>157</v>
      </c>
      <c r="F20" s="93">
        <f>'пр 10'!H25</f>
        <v>5</v>
      </c>
      <c r="G20" s="93">
        <f>'пр 10'!I25</f>
        <v>5</v>
      </c>
    </row>
    <row r="21" spans="1:7" ht="33.75">
      <c r="A21" s="27" t="s">
        <v>160</v>
      </c>
      <c r="B21" s="6" t="s">
        <v>11</v>
      </c>
      <c r="C21" s="6" t="s">
        <v>60</v>
      </c>
      <c r="D21" s="5" t="s">
        <v>122</v>
      </c>
      <c r="E21" s="6" t="s">
        <v>158</v>
      </c>
      <c r="F21" s="93">
        <f>'пр 10'!H29</f>
        <v>990</v>
      </c>
      <c r="G21" s="93">
        <f>'пр 10'!I29</f>
        <v>990</v>
      </c>
    </row>
    <row r="22" spans="1:7" ht="63.75">
      <c r="A22" s="24" t="s">
        <v>27</v>
      </c>
      <c r="B22" s="14" t="s">
        <v>11</v>
      </c>
      <c r="C22" s="14" t="s">
        <v>28</v>
      </c>
      <c r="D22" s="14"/>
      <c r="E22" s="14"/>
      <c r="F22" s="145">
        <f>F23+F34</f>
        <v>13014.7</v>
      </c>
      <c r="G22" s="145">
        <f>G23+G34</f>
        <v>13014.7</v>
      </c>
    </row>
    <row r="23" spans="1:7" ht="25.5">
      <c r="A23" s="34" t="s">
        <v>124</v>
      </c>
      <c r="B23" s="5" t="s">
        <v>11</v>
      </c>
      <c r="C23" s="5" t="s">
        <v>28</v>
      </c>
      <c r="D23" s="5" t="s">
        <v>121</v>
      </c>
      <c r="E23" s="5"/>
      <c r="F23" s="93">
        <f>F24</f>
        <v>13014</v>
      </c>
      <c r="G23" s="93">
        <f>G24</f>
        <v>13014</v>
      </c>
    </row>
    <row r="24" spans="1:7" ht="22.5">
      <c r="A24" s="27" t="s">
        <v>126</v>
      </c>
      <c r="B24" s="5" t="s">
        <v>11</v>
      </c>
      <c r="C24" s="5" t="s">
        <v>28</v>
      </c>
      <c r="D24" s="5" t="s">
        <v>122</v>
      </c>
      <c r="E24" s="5"/>
      <c r="F24" s="93">
        <f>F25+F29+F30+F31+F32+F33</f>
        <v>13014</v>
      </c>
      <c r="G24" s="93">
        <f>G25+G29+G30+G31+G32+G33</f>
        <v>13014</v>
      </c>
    </row>
    <row r="25" spans="1:7" ht="33.75">
      <c r="A25" s="27" t="s">
        <v>159</v>
      </c>
      <c r="B25" s="5" t="s">
        <v>11</v>
      </c>
      <c r="C25" s="5" t="s">
        <v>28</v>
      </c>
      <c r="D25" s="5" t="s">
        <v>122</v>
      </c>
      <c r="E25" s="5" t="s">
        <v>157</v>
      </c>
      <c r="F25" s="93">
        <f>'пр 10'!H50</f>
        <v>9410</v>
      </c>
      <c r="G25" s="93">
        <f>'пр 10'!I50</f>
        <v>9410</v>
      </c>
    </row>
    <row r="26" spans="1:7" ht="25.5" hidden="1">
      <c r="A26" s="24" t="s">
        <v>101</v>
      </c>
      <c r="B26" s="14" t="s">
        <v>11</v>
      </c>
      <c r="C26" s="14" t="s">
        <v>99</v>
      </c>
      <c r="D26" s="14"/>
      <c r="E26" s="14"/>
      <c r="F26" s="94">
        <f>F28</f>
        <v>765</v>
      </c>
      <c r="G26" s="94">
        <f>G28</f>
        <v>765</v>
      </c>
    </row>
    <row r="27" spans="1:7" ht="22.5" hidden="1">
      <c r="A27" s="27" t="s">
        <v>107</v>
      </c>
      <c r="B27" s="5" t="s">
        <v>11</v>
      </c>
      <c r="C27" s="5" t="s">
        <v>99</v>
      </c>
      <c r="D27" s="5" t="s">
        <v>106</v>
      </c>
      <c r="E27" s="5"/>
      <c r="F27" s="95">
        <f>F28</f>
        <v>765</v>
      </c>
      <c r="G27" s="95">
        <f>G28</f>
        <v>765</v>
      </c>
    </row>
    <row r="28" spans="1:7" ht="22.5" hidden="1">
      <c r="A28" s="27" t="s">
        <v>107</v>
      </c>
      <c r="B28" s="5" t="s">
        <v>11</v>
      </c>
      <c r="C28" s="5" t="s">
        <v>99</v>
      </c>
      <c r="D28" s="5" t="s">
        <v>106</v>
      </c>
      <c r="E28" s="5" t="s">
        <v>100</v>
      </c>
      <c r="F28" s="95">
        <f>'пр 10'!H62</f>
        <v>765</v>
      </c>
      <c r="G28" s="95">
        <f>'пр 10'!I62</f>
        <v>765</v>
      </c>
    </row>
    <row r="29" spans="1:7" ht="33.75">
      <c r="A29" s="27" t="s">
        <v>160</v>
      </c>
      <c r="B29" s="5" t="s">
        <v>11</v>
      </c>
      <c r="C29" s="5" t="s">
        <v>28</v>
      </c>
      <c r="D29" s="5" t="s">
        <v>122</v>
      </c>
      <c r="E29" s="5" t="s">
        <v>158</v>
      </c>
      <c r="F29" s="95">
        <f>'пр 10'!H56</f>
        <v>70</v>
      </c>
      <c r="G29" s="95">
        <f>'пр 10'!I56</f>
        <v>70</v>
      </c>
    </row>
    <row r="30" spans="1:7" ht="22.5">
      <c r="A30" s="69" t="s">
        <v>162</v>
      </c>
      <c r="B30" s="5" t="s">
        <v>11</v>
      </c>
      <c r="C30" s="5" t="s">
        <v>28</v>
      </c>
      <c r="D30" s="5" t="s">
        <v>122</v>
      </c>
      <c r="E30" s="5" t="s">
        <v>175</v>
      </c>
      <c r="F30" s="95">
        <f>'пр 10'!H60</f>
        <v>99</v>
      </c>
      <c r="G30" s="95">
        <f>'пр 10'!I60</f>
        <v>99</v>
      </c>
    </row>
    <row r="31" spans="1:7" ht="22.5">
      <c r="A31" s="69" t="s">
        <v>162</v>
      </c>
      <c r="B31" s="5" t="s">
        <v>11</v>
      </c>
      <c r="C31" s="5" t="s">
        <v>28</v>
      </c>
      <c r="D31" s="5" t="s">
        <v>122</v>
      </c>
      <c r="E31" s="5" t="s">
        <v>181</v>
      </c>
      <c r="F31" s="95">
        <f>'пр 10'!H62</f>
        <v>765</v>
      </c>
      <c r="G31" s="95">
        <f>'пр 10'!I62</f>
        <v>765</v>
      </c>
    </row>
    <row r="32" spans="1:7" ht="22.5">
      <c r="A32" s="69" t="s">
        <v>162</v>
      </c>
      <c r="B32" s="5" t="s">
        <v>11</v>
      </c>
      <c r="C32" s="5" t="s">
        <v>28</v>
      </c>
      <c r="D32" s="5" t="s">
        <v>122</v>
      </c>
      <c r="E32" s="5" t="s">
        <v>161</v>
      </c>
      <c r="F32" s="95">
        <f>'пр 10'!H70</f>
        <v>2640</v>
      </c>
      <c r="G32" s="95">
        <f>'пр 10'!I70</f>
        <v>2640</v>
      </c>
    </row>
    <row r="33" spans="1:7" ht="12.75">
      <c r="A33" s="8" t="s">
        <v>163</v>
      </c>
      <c r="B33" s="5" t="s">
        <v>11</v>
      </c>
      <c r="C33" s="5" t="s">
        <v>28</v>
      </c>
      <c r="D33" s="5" t="s">
        <v>122</v>
      </c>
      <c r="E33" s="5" t="s">
        <v>165</v>
      </c>
      <c r="F33" s="95">
        <f>'пр 10'!H94</f>
        <v>30</v>
      </c>
      <c r="G33" s="95">
        <f>'пр 10'!I94</f>
        <v>30</v>
      </c>
    </row>
    <row r="34" spans="1:7" ht="12.75">
      <c r="A34" s="108" t="s">
        <v>45</v>
      </c>
      <c r="B34" s="78" t="s">
        <v>11</v>
      </c>
      <c r="C34" s="78" t="s">
        <v>28</v>
      </c>
      <c r="D34" s="146" t="s">
        <v>203</v>
      </c>
      <c r="E34" s="78" t="s">
        <v>161</v>
      </c>
      <c r="F34" s="151">
        <f>F35</f>
        <v>0.7</v>
      </c>
      <c r="G34" s="151">
        <f>G35</f>
        <v>0.7</v>
      </c>
    </row>
    <row r="35" spans="1:7" ht="12.75">
      <c r="A35" s="9" t="s">
        <v>50</v>
      </c>
      <c r="B35" s="5" t="s">
        <v>11</v>
      </c>
      <c r="C35" s="5" t="s">
        <v>28</v>
      </c>
      <c r="D35" s="5" t="s">
        <v>203</v>
      </c>
      <c r="E35" s="5" t="s">
        <v>161</v>
      </c>
      <c r="F35" s="152">
        <f>'[1]пр 9'!H98</f>
        <v>0.7</v>
      </c>
      <c r="G35" s="152">
        <v>0.7</v>
      </c>
    </row>
    <row r="36" spans="1:7" ht="12.75">
      <c r="A36" s="24" t="s">
        <v>54</v>
      </c>
      <c r="B36" s="14" t="s">
        <v>11</v>
      </c>
      <c r="C36" s="14" t="s">
        <v>52</v>
      </c>
      <c r="D36" s="14"/>
      <c r="E36" s="14"/>
      <c r="F36" s="89">
        <f aca="true" t="shared" si="0" ref="F36:G38">F37</f>
        <v>100</v>
      </c>
      <c r="G36" s="89">
        <f>'пр 10'!I104</f>
        <v>100</v>
      </c>
    </row>
    <row r="37" spans="1:7" ht="12.75">
      <c r="A37" s="34" t="s">
        <v>54</v>
      </c>
      <c r="B37" s="5" t="s">
        <v>11</v>
      </c>
      <c r="C37" s="5" t="s">
        <v>52</v>
      </c>
      <c r="D37" s="5" t="s">
        <v>121</v>
      </c>
      <c r="E37" s="5"/>
      <c r="F37" s="93">
        <f t="shared" si="0"/>
        <v>100</v>
      </c>
      <c r="G37" s="93">
        <f t="shared" si="0"/>
        <v>100</v>
      </c>
    </row>
    <row r="38" spans="1:7" ht="12.75">
      <c r="A38" s="27" t="s">
        <v>56</v>
      </c>
      <c r="B38" s="5" t="s">
        <v>11</v>
      </c>
      <c r="C38" s="5" t="s">
        <v>52</v>
      </c>
      <c r="D38" s="5" t="s">
        <v>123</v>
      </c>
      <c r="E38" s="5"/>
      <c r="F38" s="93">
        <f t="shared" si="0"/>
        <v>100</v>
      </c>
      <c r="G38" s="93">
        <f t="shared" si="0"/>
        <v>100</v>
      </c>
    </row>
    <row r="39" spans="1:7" ht="12.75">
      <c r="A39" s="8" t="s">
        <v>168</v>
      </c>
      <c r="B39" s="5" t="s">
        <v>11</v>
      </c>
      <c r="C39" s="5" t="s">
        <v>52</v>
      </c>
      <c r="D39" s="5" t="s">
        <v>123</v>
      </c>
      <c r="E39" s="5" t="s">
        <v>167</v>
      </c>
      <c r="F39" s="93">
        <f>'пр 10'!H99</f>
        <v>100</v>
      </c>
      <c r="G39" s="93">
        <f>'пр 10'!I104</f>
        <v>100</v>
      </c>
    </row>
    <row r="40" spans="1:7" ht="12.75" hidden="1">
      <c r="A40" s="8" t="s">
        <v>17</v>
      </c>
      <c r="B40" s="5" t="s">
        <v>11</v>
      </c>
      <c r="C40" s="5" t="s">
        <v>55</v>
      </c>
      <c r="D40" s="5" t="s">
        <v>57</v>
      </c>
      <c r="E40" s="5" t="s">
        <v>53</v>
      </c>
      <c r="F40" s="93">
        <f>F41</f>
        <v>30</v>
      </c>
      <c r="G40" s="93">
        <f>G41</f>
        <v>31</v>
      </c>
    </row>
    <row r="41" spans="1:7" ht="12.75" hidden="1">
      <c r="A41" s="9" t="s">
        <v>43</v>
      </c>
      <c r="B41" s="5" t="s">
        <v>11</v>
      </c>
      <c r="C41" s="5" t="s">
        <v>55</v>
      </c>
      <c r="D41" s="5" t="s">
        <v>57</v>
      </c>
      <c r="E41" s="5" t="s">
        <v>53</v>
      </c>
      <c r="F41" s="93">
        <v>30</v>
      </c>
      <c r="G41" s="93">
        <v>31</v>
      </c>
    </row>
    <row r="42" spans="1:7" ht="12.75">
      <c r="A42" s="16" t="s">
        <v>58</v>
      </c>
      <c r="B42" s="17" t="s">
        <v>13</v>
      </c>
      <c r="C42" s="17"/>
      <c r="D42" s="4"/>
      <c r="E42" s="4"/>
      <c r="F42" s="89">
        <f aca="true" t="shared" si="1" ref="F42:G44">F43</f>
        <v>99</v>
      </c>
      <c r="G42" s="89">
        <f t="shared" si="1"/>
        <v>94.60000000000001</v>
      </c>
    </row>
    <row r="43" spans="1:7" ht="25.5">
      <c r="A43" s="42" t="s">
        <v>59</v>
      </c>
      <c r="B43" s="13" t="s">
        <v>13</v>
      </c>
      <c r="C43" s="13" t="s">
        <v>60</v>
      </c>
      <c r="D43" s="13"/>
      <c r="E43" s="13"/>
      <c r="F43" s="93">
        <f t="shared" si="1"/>
        <v>99</v>
      </c>
      <c r="G43" s="93">
        <f t="shared" si="1"/>
        <v>94.60000000000001</v>
      </c>
    </row>
    <row r="44" spans="1:7" ht="24">
      <c r="A44" s="43" t="s">
        <v>61</v>
      </c>
      <c r="B44" s="13" t="s">
        <v>13</v>
      </c>
      <c r="C44" s="13" t="s">
        <v>60</v>
      </c>
      <c r="D44" s="13" t="s">
        <v>128</v>
      </c>
      <c r="E44" s="13"/>
      <c r="F44" s="93">
        <f t="shared" si="1"/>
        <v>99</v>
      </c>
      <c r="G44" s="93">
        <f t="shared" si="1"/>
        <v>94.60000000000001</v>
      </c>
    </row>
    <row r="45" spans="1:7" ht="22.5">
      <c r="A45" s="27" t="s">
        <v>62</v>
      </c>
      <c r="B45" s="13" t="s">
        <v>13</v>
      </c>
      <c r="C45" s="13" t="s">
        <v>60</v>
      </c>
      <c r="D45" s="13" t="s">
        <v>129</v>
      </c>
      <c r="E45" s="13"/>
      <c r="F45" s="93">
        <f>SUM(F46:F47)</f>
        <v>99</v>
      </c>
      <c r="G45" s="93">
        <f>SUM(G46:G47)</f>
        <v>94.60000000000001</v>
      </c>
    </row>
    <row r="46" spans="1:7" ht="21.75" customHeight="1">
      <c r="A46" s="27" t="s">
        <v>171</v>
      </c>
      <c r="B46" s="13" t="s">
        <v>13</v>
      </c>
      <c r="C46" s="13" t="s">
        <v>60</v>
      </c>
      <c r="D46" s="13" t="s">
        <v>129</v>
      </c>
      <c r="E46" s="13" t="s">
        <v>169</v>
      </c>
      <c r="F46" s="93">
        <f>'пр 10'!H109</f>
        <v>82.2</v>
      </c>
      <c r="G46" s="93">
        <f>'пр 10'!I109</f>
        <v>82.2</v>
      </c>
    </row>
    <row r="47" spans="1:7" ht="22.5">
      <c r="A47" s="69" t="s">
        <v>162</v>
      </c>
      <c r="B47" s="13" t="s">
        <v>13</v>
      </c>
      <c r="C47" s="13" t="s">
        <v>60</v>
      </c>
      <c r="D47" s="13" t="s">
        <v>129</v>
      </c>
      <c r="E47" s="13" t="s">
        <v>161</v>
      </c>
      <c r="F47" s="93">
        <f>'пр 10'!H115</f>
        <v>16.8</v>
      </c>
      <c r="G47" s="93">
        <f>'пр 10'!I115</f>
        <v>12.4</v>
      </c>
    </row>
    <row r="48" spans="1:7" ht="24">
      <c r="A48" s="44" t="s">
        <v>130</v>
      </c>
      <c r="B48" s="22" t="s">
        <v>60</v>
      </c>
      <c r="C48" s="22"/>
      <c r="D48" s="17"/>
      <c r="E48" s="13"/>
      <c r="F48" s="89">
        <f>SUM(F49,F53)</f>
        <v>200</v>
      </c>
      <c r="G48" s="89">
        <f>SUM(G49,G53)</f>
        <v>200</v>
      </c>
    </row>
    <row r="49" spans="1:7" ht="36">
      <c r="A49" s="44" t="s">
        <v>131</v>
      </c>
      <c r="B49" s="59" t="s">
        <v>60</v>
      </c>
      <c r="C49" s="59" t="s">
        <v>110</v>
      </c>
      <c r="D49" s="17"/>
      <c r="E49" s="13"/>
      <c r="F49" s="89">
        <f aca="true" t="shared" si="2" ref="F49:G51">F50</f>
        <v>100</v>
      </c>
      <c r="G49" s="89">
        <f t="shared" si="2"/>
        <v>100</v>
      </c>
    </row>
    <row r="50" spans="1:7" ht="25.5">
      <c r="A50" s="34" t="s">
        <v>124</v>
      </c>
      <c r="B50" s="98" t="s">
        <v>60</v>
      </c>
      <c r="C50" s="98" t="s">
        <v>110</v>
      </c>
      <c r="D50" s="5" t="s">
        <v>121</v>
      </c>
      <c r="E50" s="13"/>
      <c r="F50" s="93">
        <f t="shared" si="2"/>
        <v>100</v>
      </c>
      <c r="G50" s="93">
        <f t="shared" si="2"/>
        <v>100</v>
      </c>
    </row>
    <row r="51" spans="1:7" ht="24">
      <c r="A51" s="30" t="s">
        <v>132</v>
      </c>
      <c r="B51" s="98" t="s">
        <v>60</v>
      </c>
      <c r="C51" s="98" t="s">
        <v>110</v>
      </c>
      <c r="D51" s="5" t="s">
        <v>133</v>
      </c>
      <c r="E51" s="13"/>
      <c r="F51" s="93">
        <f t="shared" si="2"/>
        <v>100</v>
      </c>
      <c r="G51" s="93">
        <f t="shared" si="2"/>
        <v>100</v>
      </c>
    </row>
    <row r="52" spans="1:7" ht="22.5">
      <c r="A52" s="69" t="s">
        <v>162</v>
      </c>
      <c r="B52" s="98" t="s">
        <v>60</v>
      </c>
      <c r="C52" s="98" t="s">
        <v>110</v>
      </c>
      <c r="D52" s="5" t="s">
        <v>133</v>
      </c>
      <c r="E52" s="13" t="s">
        <v>161</v>
      </c>
      <c r="F52" s="93">
        <f>'пр 10'!H129</f>
        <v>100</v>
      </c>
      <c r="G52" s="93">
        <f>'пр 10'!I132</f>
        <v>100</v>
      </c>
    </row>
    <row r="53" spans="1:7" ht="12.75">
      <c r="A53" s="44" t="s">
        <v>134</v>
      </c>
      <c r="B53" s="59" t="s">
        <v>60</v>
      </c>
      <c r="C53" s="59" t="s">
        <v>135</v>
      </c>
      <c r="D53" s="17"/>
      <c r="E53" s="13"/>
      <c r="F53" s="89">
        <f aca="true" t="shared" si="3" ref="F53:G55">F54</f>
        <v>100</v>
      </c>
      <c r="G53" s="89">
        <f t="shared" si="3"/>
        <v>100</v>
      </c>
    </row>
    <row r="54" spans="1:7" ht="25.5">
      <c r="A54" s="34" t="s">
        <v>124</v>
      </c>
      <c r="B54" s="98" t="s">
        <v>60</v>
      </c>
      <c r="C54" s="98" t="s">
        <v>135</v>
      </c>
      <c r="D54" s="5" t="s">
        <v>121</v>
      </c>
      <c r="E54" s="13"/>
      <c r="F54" s="93">
        <f t="shared" si="3"/>
        <v>100</v>
      </c>
      <c r="G54" s="93">
        <f t="shared" si="3"/>
        <v>100</v>
      </c>
    </row>
    <row r="55" spans="1:7" ht="36">
      <c r="A55" s="30" t="s">
        <v>136</v>
      </c>
      <c r="B55" s="98" t="s">
        <v>60</v>
      </c>
      <c r="C55" s="98" t="s">
        <v>135</v>
      </c>
      <c r="D55" s="5" t="s">
        <v>137</v>
      </c>
      <c r="E55" s="13"/>
      <c r="F55" s="93">
        <f t="shared" si="3"/>
        <v>100</v>
      </c>
      <c r="G55" s="93">
        <f t="shared" si="3"/>
        <v>100</v>
      </c>
    </row>
    <row r="56" spans="1:7" ht="22.5">
      <c r="A56" s="69" t="s">
        <v>162</v>
      </c>
      <c r="B56" s="98" t="s">
        <v>60</v>
      </c>
      <c r="C56" s="98" t="s">
        <v>135</v>
      </c>
      <c r="D56" s="5" t="s">
        <v>137</v>
      </c>
      <c r="E56" s="13" t="s">
        <v>161</v>
      </c>
      <c r="F56" s="93">
        <f>'пр 10'!H136</f>
        <v>100</v>
      </c>
      <c r="G56" s="93">
        <f>'пр 10'!I141</f>
        <v>100</v>
      </c>
    </row>
    <row r="57" spans="1:7" ht="12.75">
      <c r="A57" s="77" t="s">
        <v>114</v>
      </c>
      <c r="B57" s="22" t="s">
        <v>28</v>
      </c>
      <c r="C57" s="22" t="s">
        <v>110</v>
      </c>
      <c r="D57" s="22"/>
      <c r="E57" s="22"/>
      <c r="F57" s="89">
        <f>SUM(F58,F60)</f>
        <v>5671</v>
      </c>
      <c r="G57" s="89">
        <f>SUM(G58,G60)</f>
        <v>5954</v>
      </c>
    </row>
    <row r="58" spans="1:7" ht="63.75" hidden="1">
      <c r="A58" s="77" t="s">
        <v>109</v>
      </c>
      <c r="B58" s="59" t="s">
        <v>28</v>
      </c>
      <c r="C58" s="59" t="s">
        <v>110</v>
      </c>
      <c r="D58" s="59" t="s">
        <v>111</v>
      </c>
      <c r="E58" s="59"/>
      <c r="F58" s="89">
        <f>F59</f>
        <v>0</v>
      </c>
      <c r="G58" s="89">
        <f>G59</f>
        <v>0</v>
      </c>
    </row>
    <row r="59" spans="1:7" ht="60" hidden="1">
      <c r="A59" s="30" t="s">
        <v>109</v>
      </c>
      <c r="B59" s="13" t="s">
        <v>28</v>
      </c>
      <c r="C59" s="13" t="s">
        <v>110</v>
      </c>
      <c r="D59" s="13" t="s">
        <v>111</v>
      </c>
      <c r="E59" s="13" t="s">
        <v>108</v>
      </c>
      <c r="F59" s="93">
        <v>0</v>
      </c>
      <c r="G59" s="93">
        <v>0</v>
      </c>
    </row>
    <row r="60" spans="1:7" ht="89.25">
      <c r="A60" s="16" t="s">
        <v>115</v>
      </c>
      <c r="B60" s="79" t="s">
        <v>28</v>
      </c>
      <c r="C60" s="79" t="s">
        <v>110</v>
      </c>
      <c r="D60" s="85" t="s">
        <v>151</v>
      </c>
      <c r="E60" s="13"/>
      <c r="F60" s="89">
        <f>SUM(F62)</f>
        <v>5671</v>
      </c>
      <c r="G60" s="89">
        <f>SUM(G62)</f>
        <v>5954</v>
      </c>
    </row>
    <row r="61" spans="1:7" ht="114.75">
      <c r="A61" s="52" t="s">
        <v>150</v>
      </c>
      <c r="B61" s="23" t="s">
        <v>28</v>
      </c>
      <c r="C61" s="23" t="s">
        <v>110</v>
      </c>
      <c r="D61" s="99" t="s">
        <v>151</v>
      </c>
      <c r="E61" s="13"/>
      <c r="F61" s="89"/>
      <c r="G61" s="89"/>
    </row>
    <row r="62" spans="1:7" ht="22.5">
      <c r="A62" s="69" t="s">
        <v>162</v>
      </c>
      <c r="B62" s="13" t="s">
        <v>28</v>
      </c>
      <c r="C62" s="13" t="s">
        <v>110</v>
      </c>
      <c r="D62" s="99" t="s">
        <v>151</v>
      </c>
      <c r="E62" s="13" t="s">
        <v>161</v>
      </c>
      <c r="F62" s="93">
        <f>'пр 10'!H143</f>
        <v>5671</v>
      </c>
      <c r="G62" s="93">
        <f>'пр 10'!I144</f>
        <v>5954</v>
      </c>
    </row>
    <row r="63" spans="1:7" ht="12.75">
      <c r="A63" s="31" t="s">
        <v>63</v>
      </c>
      <c r="B63" s="22" t="s">
        <v>65</v>
      </c>
      <c r="C63" s="4"/>
      <c r="D63" s="4"/>
      <c r="E63" s="4"/>
      <c r="F63" s="89">
        <f>F64+F75+F84</f>
        <v>6661</v>
      </c>
      <c r="G63" s="89">
        <f>G64+G75+G84</f>
        <v>6661</v>
      </c>
    </row>
    <row r="64" spans="1:7" ht="12.75">
      <c r="A64" s="31" t="s">
        <v>64</v>
      </c>
      <c r="B64" s="22" t="s">
        <v>65</v>
      </c>
      <c r="C64" s="22" t="s">
        <v>11</v>
      </c>
      <c r="D64" s="22"/>
      <c r="E64" s="22"/>
      <c r="F64" s="89">
        <f>F74</f>
        <v>600</v>
      </c>
      <c r="G64" s="89">
        <f>G74</f>
        <v>600</v>
      </c>
    </row>
    <row r="65" spans="1:7" ht="12.75" hidden="1">
      <c r="A65" s="31" t="s">
        <v>120</v>
      </c>
      <c r="B65" s="13" t="s">
        <v>65</v>
      </c>
      <c r="C65" s="13" t="s">
        <v>11</v>
      </c>
      <c r="D65" s="87" t="s">
        <v>138</v>
      </c>
      <c r="E65" s="22"/>
      <c r="F65" s="89">
        <f>F66</f>
        <v>100</v>
      </c>
      <c r="G65" s="89">
        <f>G66</f>
        <v>100</v>
      </c>
    </row>
    <row r="66" spans="1:7" ht="22.5" hidden="1">
      <c r="A66" s="29" t="s">
        <v>15</v>
      </c>
      <c r="B66" s="13" t="s">
        <v>65</v>
      </c>
      <c r="C66" s="13" t="s">
        <v>11</v>
      </c>
      <c r="D66" s="99" t="s">
        <v>138</v>
      </c>
      <c r="E66" s="13" t="s">
        <v>16</v>
      </c>
      <c r="F66" s="89">
        <f>'пр 10'!H139</f>
        <v>100</v>
      </c>
      <c r="G66" s="89">
        <f>'пр 10'!I139</f>
        <v>100</v>
      </c>
    </row>
    <row r="67" spans="1:7" ht="63.75">
      <c r="A67" s="16" t="s">
        <v>117</v>
      </c>
      <c r="B67" s="22" t="s">
        <v>65</v>
      </c>
      <c r="C67" s="22" t="s">
        <v>11</v>
      </c>
      <c r="D67" s="85" t="s">
        <v>153</v>
      </c>
      <c r="E67" s="22"/>
      <c r="F67" s="89">
        <f>F69</f>
        <v>0</v>
      </c>
      <c r="G67" s="89">
        <f>G69</f>
        <v>0</v>
      </c>
    </row>
    <row r="68" spans="1:7" ht="12.75">
      <c r="A68" s="52" t="s">
        <v>152</v>
      </c>
      <c r="B68" s="23" t="s">
        <v>65</v>
      </c>
      <c r="C68" s="23" t="s">
        <v>11</v>
      </c>
      <c r="D68" s="99" t="s">
        <v>153</v>
      </c>
      <c r="E68" s="22"/>
      <c r="F68" s="89"/>
      <c r="G68" s="89"/>
    </row>
    <row r="69" spans="1:7" ht="22.5">
      <c r="A69" s="69" t="s">
        <v>162</v>
      </c>
      <c r="B69" s="23" t="s">
        <v>65</v>
      </c>
      <c r="C69" s="23" t="s">
        <v>11</v>
      </c>
      <c r="D69" s="99" t="s">
        <v>153</v>
      </c>
      <c r="E69" s="23" t="s">
        <v>161</v>
      </c>
      <c r="F69" s="93">
        <f>'пр 10'!H145</f>
        <v>0</v>
      </c>
      <c r="G69" s="93">
        <f>'пр 10'!I145</f>
        <v>0</v>
      </c>
    </row>
    <row r="70" spans="1:7" ht="60" hidden="1">
      <c r="A70" s="30" t="s">
        <v>109</v>
      </c>
      <c r="B70" s="71" t="s">
        <v>65</v>
      </c>
      <c r="C70" s="71" t="s">
        <v>11</v>
      </c>
      <c r="D70" s="13" t="s">
        <v>111</v>
      </c>
      <c r="E70" s="13"/>
      <c r="F70" s="89">
        <f>SUM(F71)</f>
        <v>5671</v>
      </c>
      <c r="G70" s="89">
        <f>SUM(G71)</f>
        <v>5954</v>
      </c>
    </row>
    <row r="71" spans="1:7" ht="12.75" hidden="1">
      <c r="A71" s="30" t="s">
        <v>113</v>
      </c>
      <c r="B71" s="71" t="s">
        <v>65</v>
      </c>
      <c r="C71" s="71" t="s">
        <v>11</v>
      </c>
      <c r="D71" s="13" t="s">
        <v>111</v>
      </c>
      <c r="E71" s="13" t="s">
        <v>108</v>
      </c>
      <c r="F71" s="93">
        <f>'пр 10'!H150</f>
        <v>5671</v>
      </c>
      <c r="G71" s="93">
        <f>'пр 10'!I150</f>
        <v>5954</v>
      </c>
    </row>
    <row r="72" spans="1:7" ht="76.5">
      <c r="A72" s="16" t="s">
        <v>116</v>
      </c>
      <c r="B72" s="22" t="s">
        <v>65</v>
      </c>
      <c r="C72" s="22" t="s">
        <v>11</v>
      </c>
      <c r="D72" s="85" t="s">
        <v>151</v>
      </c>
      <c r="E72" s="22"/>
      <c r="F72" s="89">
        <f>F74</f>
        <v>600</v>
      </c>
      <c r="G72" s="89">
        <f>G74</f>
        <v>600</v>
      </c>
    </row>
    <row r="73" spans="1:7" ht="105" customHeight="1">
      <c r="A73" s="52" t="s">
        <v>150</v>
      </c>
      <c r="B73" s="71" t="s">
        <v>65</v>
      </c>
      <c r="C73" s="71" t="s">
        <v>11</v>
      </c>
      <c r="D73" s="99" t="s">
        <v>151</v>
      </c>
      <c r="E73" s="22"/>
      <c r="F73" s="89"/>
      <c r="G73" s="89"/>
    </row>
    <row r="74" spans="1:7" ht="22.5">
      <c r="A74" s="69" t="s">
        <v>162</v>
      </c>
      <c r="B74" s="13" t="s">
        <v>65</v>
      </c>
      <c r="C74" s="13" t="s">
        <v>11</v>
      </c>
      <c r="D74" s="99" t="s">
        <v>151</v>
      </c>
      <c r="E74" s="13" t="s">
        <v>161</v>
      </c>
      <c r="F74" s="93">
        <f>'пр 10'!H163</f>
        <v>600</v>
      </c>
      <c r="G74" s="93">
        <f>'пр 10'!I163</f>
        <v>600</v>
      </c>
    </row>
    <row r="75" spans="1:7" ht="12.75">
      <c r="A75" s="31" t="s">
        <v>67</v>
      </c>
      <c r="B75" s="22" t="s">
        <v>65</v>
      </c>
      <c r="C75" s="22" t="s">
        <v>13</v>
      </c>
      <c r="D75" s="22"/>
      <c r="E75" s="22"/>
      <c r="F75" s="89">
        <f>F76+F81</f>
        <v>1520</v>
      </c>
      <c r="G75" s="89">
        <f>G76+G81</f>
        <v>1520</v>
      </c>
    </row>
    <row r="76" spans="1:7" ht="25.5">
      <c r="A76" s="34" t="s">
        <v>124</v>
      </c>
      <c r="B76" s="22" t="s">
        <v>65</v>
      </c>
      <c r="C76" s="22" t="s">
        <v>13</v>
      </c>
      <c r="D76" s="22" t="s">
        <v>121</v>
      </c>
      <c r="E76" s="22"/>
      <c r="F76" s="89">
        <f>F77+F79</f>
        <v>1220</v>
      </c>
      <c r="G76" s="89">
        <f>G77+G79</f>
        <v>1220</v>
      </c>
    </row>
    <row r="77" spans="1:7" ht="12.75">
      <c r="A77" s="45" t="s">
        <v>143</v>
      </c>
      <c r="B77" s="22" t="s">
        <v>65</v>
      </c>
      <c r="C77" s="22" t="s">
        <v>13</v>
      </c>
      <c r="D77" s="23" t="s">
        <v>141</v>
      </c>
      <c r="E77" s="22"/>
      <c r="F77" s="89">
        <f>F78</f>
        <v>1000</v>
      </c>
      <c r="G77" s="89">
        <f>G78</f>
        <v>1000</v>
      </c>
    </row>
    <row r="78" spans="1:7" ht="22.5">
      <c r="A78" s="69" t="s">
        <v>162</v>
      </c>
      <c r="B78" s="13" t="s">
        <v>65</v>
      </c>
      <c r="C78" s="13" t="s">
        <v>13</v>
      </c>
      <c r="D78" s="23" t="s">
        <v>141</v>
      </c>
      <c r="E78" s="13" t="s">
        <v>161</v>
      </c>
      <c r="F78" s="93">
        <f>'пр 10'!H191</f>
        <v>1000</v>
      </c>
      <c r="G78" s="93">
        <f>'пр 10'!I191</f>
        <v>1000</v>
      </c>
    </row>
    <row r="79" spans="1:7" s="68" customFormat="1" ht="56.25" customHeight="1">
      <c r="A79" s="88" t="s">
        <v>139</v>
      </c>
      <c r="B79" s="17" t="s">
        <v>65</v>
      </c>
      <c r="C79" s="17" t="s">
        <v>13</v>
      </c>
      <c r="D79" s="17" t="s">
        <v>140</v>
      </c>
      <c r="E79" s="17"/>
      <c r="F79" s="89">
        <f>F80</f>
        <v>220</v>
      </c>
      <c r="G79" s="89">
        <f>G80</f>
        <v>220</v>
      </c>
    </row>
    <row r="80" spans="1:7" ht="15.75" customHeight="1">
      <c r="A80" s="28" t="s">
        <v>68</v>
      </c>
      <c r="B80" s="13" t="s">
        <v>65</v>
      </c>
      <c r="C80" s="13" t="s">
        <v>13</v>
      </c>
      <c r="D80" s="13" t="s">
        <v>140</v>
      </c>
      <c r="E80" s="13" t="s">
        <v>170</v>
      </c>
      <c r="F80" s="93">
        <f>'пр 10'!H202</f>
        <v>220</v>
      </c>
      <c r="G80" s="93">
        <f>'пр 10'!I202</f>
        <v>220</v>
      </c>
    </row>
    <row r="81" spans="1:7" ht="66.75" customHeight="1">
      <c r="A81" s="31" t="s">
        <v>118</v>
      </c>
      <c r="B81" s="22" t="s">
        <v>65</v>
      </c>
      <c r="C81" s="22" t="s">
        <v>13</v>
      </c>
      <c r="D81" s="99" t="s">
        <v>155</v>
      </c>
      <c r="E81" s="13"/>
      <c r="F81" s="89">
        <f>SUM(F83)</f>
        <v>300</v>
      </c>
      <c r="G81" s="89">
        <f>SUM(G83)</f>
        <v>300</v>
      </c>
    </row>
    <row r="82" spans="1:7" ht="35.25" customHeight="1">
      <c r="A82" s="48" t="s">
        <v>154</v>
      </c>
      <c r="B82" s="13" t="s">
        <v>65</v>
      </c>
      <c r="C82" s="13" t="s">
        <v>13</v>
      </c>
      <c r="D82" s="99" t="s">
        <v>155</v>
      </c>
      <c r="E82" s="13"/>
      <c r="F82" s="89"/>
      <c r="G82" s="89"/>
    </row>
    <row r="83" spans="1:7" ht="23.25" customHeight="1">
      <c r="A83" s="69" t="s">
        <v>162</v>
      </c>
      <c r="B83" s="13" t="s">
        <v>65</v>
      </c>
      <c r="C83" s="13" t="s">
        <v>13</v>
      </c>
      <c r="D83" s="99" t="s">
        <v>155</v>
      </c>
      <c r="E83" s="13" t="s">
        <v>161</v>
      </c>
      <c r="F83" s="93">
        <f>'пр 10'!H212</f>
        <v>300</v>
      </c>
      <c r="G83" s="93">
        <f>'пр 10'!I212</f>
        <v>300</v>
      </c>
    </row>
    <row r="84" spans="1:7" ht="12.75">
      <c r="A84" s="31" t="s">
        <v>71</v>
      </c>
      <c r="B84" s="22" t="s">
        <v>65</v>
      </c>
      <c r="C84" s="22" t="s">
        <v>60</v>
      </c>
      <c r="D84" s="22"/>
      <c r="E84" s="22"/>
      <c r="F84" s="89">
        <f>F92+F86</f>
        <v>4541</v>
      </c>
      <c r="G84" s="89">
        <f>G92+G86</f>
        <v>4541</v>
      </c>
    </row>
    <row r="85" spans="1:7" ht="12.75">
      <c r="A85" s="36" t="s">
        <v>72</v>
      </c>
      <c r="B85" s="22" t="s">
        <v>65</v>
      </c>
      <c r="C85" s="22" t="s">
        <v>60</v>
      </c>
      <c r="D85" s="22" t="s">
        <v>156</v>
      </c>
      <c r="E85" s="22"/>
      <c r="F85" s="89">
        <f>F86</f>
        <v>1050</v>
      </c>
      <c r="G85" s="89">
        <f>G86</f>
        <v>1050</v>
      </c>
    </row>
    <row r="86" spans="1:7" ht="22.5">
      <c r="A86" s="69" t="s">
        <v>162</v>
      </c>
      <c r="B86" s="13" t="s">
        <v>65</v>
      </c>
      <c r="C86" s="13" t="s">
        <v>60</v>
      </c>
      <c r="D86" s="22" t="s">
        <v>156</v>
      </c>
      <c r="E86" s="13" t="s">
        <v>161</v>
      </c>
      <c r="F86" s="93">
        <f>'пр 10'!H221</f>
        <v>1050</v>
      </c>
      <c r="G86" s="93">
        <f>'пр 10'!I221</f>
        <v>1050</v>
      </c>
    </row>
    <row r="87" spans="1:7" ht="45" hidden="1">
      <c r="A87" s="36" t="s">
        <v>73</v>
      </c>
      <c r="B87" s="22" t="s">
        <v>65</v>
      </c>
      <c r="C87" s="22" t="s">
        <v>60</v>
      </c>
      <c r="D87" s="22" t="s">
        <v>144</v>
      </c>
      <c r="E87" s="22"/>
      <c r="F87" s="89">
        <f>F88</f>
        <v>0</v>
      </c>
      <c r="G87" s="89">
        <f>G88</f>
        <v>0</v>
      </c>
    </row>
    <row r="88" spans="1:7" ht="12.75" hidden="1">
      <c r="A88" s="46" t="s">
        <v>15</v>
      </c>
      <c r="B88" s="13" t="s">
        <v>65</v>
      </c>
      <c r="C88" s="13" t="s">
        <v>60</v>
      </c>
      <c r="D88" s="23" t="s">
        <v>144</v>
      </c>
      <c r="E88" s="13" t="s">
        <v>16</v>
      </c>
      <c r="F88" s="93">
        <f>'пр 10'!H198</f>
        <v>0</v>
      </c>
      <c r="G88" s="93">
        <f>'пр 10'!I198</f>
        <v>0</v>
      </c>
    </row>
    <row r="89" spans="1:7" ht="12.75" hidden="1">
      <c r="A89" s="29" t="str">
        <f>'пр 10'!A189</f>
        <v>Коммунальное хозяйство</v>
      </c>
      <c r="B89" s="22" t="s">
        <v>65</v>
      </c>
      <c r="C89" s="22" t="s">
        <v>60</v>
      </c>
      <c r="D89" s="22" t="s">
        <v>145</v>
      </c>
      <c r="E89" s="13"/>
      <c r="F89" s="93">
        <f>F90</f>
        <v>220</v>
      </c>
      <c r="G89" s="93">
        <f>G90</f>
        <v>220</v>
      </c>
    </row>
    <row r="90" spans="1:7" ht="22.5" hidden="1">
      <c r="A90" s="28" t="str">
        <f>'пр 10'!A190</f>
        <v>Осуществление органами местного самоуправления полномочий местного значения</v>
      </c>
      <c r="B90" s="13" t="s">
        <v>65</v>
      </c>
      <c r="C90" s="13" t="s">
        <v>60</v>
      </c>
      <c r="D90" s="23" t="s">
        <v>145</v>
      </c>
      <c r="E90" s="13" t="s">
        <v>16</v>
      </c>
      <c r="F90" s="93">
        <f>'пр 10'!H203</f>
        <v>220</v>
      </c>
      <c r="G90" s="93">
        <f>'пр 10'!I203</f>
        <v>220</v>
      </c>
    </row>
    <row r="91" spans="1:7" ht="22.5">
      <c r="A91" s="36" t="s">
        <v>74</v>
      </c>
      <c r="B91" s="22" t="s">
        <v>65</v>
      </c>
      <c r="C91" s="22" t="s">
        <v>60</v>
      </c>
      <c r="D91" s="22" t="s">
        <v>146</v>
      </c>
      <c r="E91" s="22"/>
      <c r="F91" s="89">
        <f>F92</f>
        <v>3491</v>
      </c>
      <c r="G91" s="89">
        <f>G92</f>
        <v>3491</v>
      </c>
    </row>
    <row r="92" spans="1:7" ht="22.5">
      <c r="A92" s="69" t="s">
        <v>162</v>
      </c>
      <c r="B92" s="13" t="s">
        <v>65</v>
      </c>
      <c r="C92" s="13" t="s">
        <v>60</v>
      </c>
      <c r="D92" s="23" t="s">
        <v>146</v>
      </c>
      <c r="E92" s="13" t="s">
        <v>161</v>
      </c>
      <c r="F92" s="93">
        <f>'пр 10'!H240</f>
        <v>3491</v>
      </c>
      <c r="G92" s="93">
        <f>'пр 10'!I240</f>
        <v>3491</v>
      </c>
    </row>
    <row r="93" spans="1:7" ht="25.5">
      <c r="A93" s="24" t="s">
        <v>75</v>
      </c>
      <c r="B93" s="21" t="s">
        <v>77</v>
      </c>
      <c r="C93" s="21"/>
      <c r="D93" s="21"/>
      <c r="E93" s="21"/>
      <c r="F93" s="89">
        <f>F94</f>
        <v>7310</v>
      </c>
      <c r="G93" s="89">
        <f>G94</f>
        <v>8610.7</v>
      </c>
    </row>
    <row r="94" spans="1:7" ht="12.75">
      <c r="A94" s="24" t="s">
        <v>76</v>
      </c>
      <c r="B94" s="5" t="s">
        <v>77</v>
      </c>
      <c r="C94" s="5" t="s">
        <v>11</v>
      </c>
      <c r="D94" s="5"/>
      <c r="E94" s="5"/>
      <c r="F94" s="93">
        <f>F95</f>
        <v>7310</v>
      </c>
      <c r="G94" s="93">
        <f>G95</f>
        <v>8610.7</v>
      </c>
    </row>
    <row r="95" spans="1:7" ht="33.75">
      <c r="A95" s="27" t="s">
        <v>148</v>
      </c>
      <c r="B95" s="5" t="s">
        <v>77</v>
      </c>
      <c r="C95" s="5" t="s">
        <v>11</v>
      </c>
      <c r="D95" s="5" t="s">
        <v>147</v>
      </c>
      <c r="E95" s="5"/>
      <c r="F95" s="93">
        <f>SUM(F96:F100)</f>
        <v>7310</v>
      </c>
      <c r="G95" s="93">
        <f>SUM(G96:G100)</f>
        <v>8610.7</v>
      </c>
    </row>
    <row r="96" spans="1:7" ht="22.5">
      <c r="A96" s="27" t="s">
        <v>171</v>
      </c>
      <c r="B96" s="5" t="s">
        <v>77</v>
      </c>
      <c r="C96" s="5" t="s">
        <v>11</v>
      </c>
      <c r="D96" s="5" t="s">
        <v>147</v>
      </c>
      <c r="E96" s="5" t="s">
        <v>169</v>
      </c>
      <c r="F96" s="93">
        <f>'пр 10'!H252</f>
        <v>5230</v>
      </c>
      <c r="G96" s="93">
        <f>'пр 10'!I252</f>
        <v>6531</v>
      </c>
    </row>
    <row r="97" spans="1:7" ht="12.75">
      <c r="A97" s="27"/>
      <c r="B97" s="5" t="s">
        <v>77</v>
      </c>
      <c r="C97" s="5" t="s">
        <v>11</v>
      </c>
      <c r="D97" s="5" t="s">
        <v>147</v>
      </c>
      <c r="E97" s="5" t="s">
        <v>193</v>
      </c>
      <c r="F97" s="93">
        <f>'пр 10'!H258</f>
        <v>8</v>
      </c>
      <c r="G97" s="93">
        <f>'пр 10'!I259</f>
        <v>8</v>
      </c>
    </row>
    <row r="98" spans="1:7" ht="22.5">
      <c r="A98" s="27" t="s">
        <v>125</v>
      </c>
      <c r="B98" s="5" t="s">
        <v>77</v>
      </c>
      <c r="C98" s="5" t="s">
        <v>11</v>
      </c>
      <c r="D98" s="5" t="s">
        <v>147</v>
      </c>
      <c r="E98" s="5" t="s">
        <v>175</v>
      </c>
      <c r="F98" s="93">
        <f>'пр 10'!H260</f>
        <v>70</v>
      </c>
      <c r="G98" s="93">
        <f>'пр 10'!I260</f>
        <v>70</v>
      </c>
    </row>
    <row r="99" spans="1:7" ht="12.75" hidden="1">
      <c r="A99" s="27"/>
      <c r="B99" s="5" t="s">
        <v>77</v>
      </c>
      <c r="C99" s="5" t="s">
        <v>11</v>
      </c>
      <c r="D99" s="5" t="s">
        <v>147</v>
      </c>
      <c r="E99" s="5" t="s">
        <v>181</v>
      </c>
      <c r="F99" s="93">
        <f>'пр 10'!H262</f>
        <v>32</v>
      </c>
      <c r="G99" s="93">
        <f>'пр 10'!I262</f>
        <v>32</v>
      </c>
    </row>
    <row r="100" spans="1:7" ht="22.5">
      <c r="A100" s="69" t="s">
        <v>162</v>
      </c>
      <c r="B100" s="5" t="s">
        <v>77</v>
      </c>
      <c r="C100" s="5" t="s">
        <v>11</v>
      </c>
      <c r="D100" s="5" t="s">
        <v>147</v>
      </c>
      <c r="E100" s="5" t="s">
        <v>161</v>
      </c>
      <c r="F100" s="93">
        <f>'пр 10'!H268</f>
        <v>1970</v>
      </c>
      <c r="G100" s="93">
        <f>'пр 10'!I268</f>
        <v>1969.7</v>
      </c>
    </row>
    <row r="101" spans="1:7" ht="12.75" hidden="1">
      <c r="A101" s="31" t="s">
        <v>84</v>
      </c>
      <c r="B101" s="22" t="s">
        <v>102</v>
      </c>
      <c r="C101" s="22"/>
      <c r="D101" s="22"/>
      <c r="E101" s="22"/>
      <c r="F101" s="20">
        <f>F102</f>
        <v>3491</v>
      </c>
      <c r="G101" s="20">
        <f>G102</f>
        <v>3491</v>
      </c>
    </row>
    <row r="102" spans="1:7" ht="12.75" hidden="1">
      <c r="A102" s="33" t="s">
        <v>85</v>
      </c>
      <c r="B102" s="13" t="s">
        <v>102</v>
      </c>
      <c r="C102" s="13" t="s">
        <v>60</v>
      </c>
      <c r="D102" s="13"/>
      <c r="E102" s="13"/>
      <c r="F102" s="19">
        <f>F104</f>
        <v>3491</v>
      </c>
      <c r="G102" s="19">
        <f>G104</f>
        <v>3491</v>
      </c>
    </row>
    <row r="103" spans="1:7" ht="12.75" hidden="1">
      <c r="A103" s="35" t="s">
        <v>86</v>
      </c>
      <c r="B103" s="13" t="s">
        <v>102</v>
      </c>
      <c r="C103" s="13" t="s">
        <v>60</v>
      </c>
      <c r="D103" s="13" t="s">
        <v>87</v>
      </c>
      <c r="E103" s="13"/>
      <c r="F103" s="19">
        <f>F104</f>
        <v>3491</v>
      </c>
      <c r="G103" s="19">
        <f>G104</f>
        <v>3491</v>
      </c>
    </row>
    <row r="104" spans="1:7" ht="69" customHeight="1" hidden="1">
      <c r="A104" s="36" t="s">
        <v>88</v>
      </c>
      <c r="B104" s="13" t="s">
        <v>102</v>
      </c>
      <c r="C104" s="13" t="s">
        <v>60</v>
      </c>
      <c r="D104" s="13" t="s">
        <v>89</v>
      </c>
      <c r="E104" s="13"/>
      <c r="F104" s="19">
        <f>F105</f>
        <v>3491</v>
      </c>
      <c r="G104" s="19">
        <f>G105</f>
        <v>3491</v>
      </c>
    </row>
    <row r="105" spans="1:7" ht="12.75" hidden="1">
      <c r="A105" s="28" t="s">
        <v>85</v>
      </c>
      <c r="B105" s="13" t="s">
        <v>102</v>
      </c>
      <c r="C105" s="13" t="s">
        <v>60</v>
      </c>
      <c r="D105" s="13" t="s">
        <v>89</v>
      </c>
      <c r="E105" s="13" t="s">
        <v>90</v>
      </c>
      <c r="F105" s="19">
        <f>'пр 10'!H241</f>
        <v>3491</v>
      </c>
      <c r="G105" s="19">
        <f>'пр 10'!I241</f>
        <v>3491</v>
      </c>
    </row>
  </sheetData>
  <sheetProtection/>
  <mergeCells count="10">
    <mergeCell ref="G7:G8"/>
    <mergeCell ref="C1:F1"/>
    <mergeCell ref="A3:E4"/>
    <mergeCell ref="A7:A8"/>
    <mergeCell ref="F7:F8"/>
    <mergeCell ref="B7:B8"/>
    <mergeCell ref="C7:C8"/>
    <mergeCell ref="D7:D8"/>
    <mergeCell ref="E7:E8"/>
    <mergeCell ref="A2:G2"/>
  </mergeCells>
  <printOptions/>
  <pageMargins left="0.5905511811023623" right="0.19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4">
      <selection activeCell="D10" sqref="D10"/>
    </sheetView>
  </sheetViews>
  <sheetFormatPr defaultColWidth="9.00390625" defaultRowHeight="12.75"/>
  <cols>
    <col min="1" max="1" width="52.25390625" style="0" customWidth="1"/>
    <col min="2" max="2" width="5.875" style="0" customWidth="1"/>
    <col min="3" max="3" width="5.25390625" style="0" customWidth="1"/>
    <col min="4" max="4" width="11.875" style="0" customWidth="1"/>
    <col min="5" max="5" width="12.125" style="0" customWidth="1"/>
  </cols>
  <sheetData>
    <row r="1" spans="2:6" ht="96.75" customHeight="1">
      <c r="B1" s="159" t="s">
        <v>206</v>
      </c>
      <c r="C1" s="159"/>
      <c r="D1" s="159"/>
      <c r="E1" s="159"/>
      <c r="F1" s="2"/>
    </row>
    <row r="2" ht="12.75">
      <c r="A2" s="65"/>
    </row>
    <row r="3" spans="1:6" ht="12.75" customHeight="1">
      <c r="A3" s="162" t="s">
        <v>199</v>
      </c>
      <c r="B3" s="162"/>
      <c r="C3" s="162"/>
      <c r="D3" s="3"/>
      <c r="E3" s="3"/>
      <c r="F3" s="3"/>
    </row>
    <row r="4" spans="1:6" ht="41.25" customHeight="1">
      <c r="A4" s="162"/>
      <c r="B4" s="162"/>
      <c r="C4" s="162"/>
      <c r="D4" s="3"/>
      <c r="E4" s="3"/>
      <c r="F4" s="3"/>
    </row>
    <row r="7" spans="1:5" ht="29.25" customHeight="1">
      <c r="A7" s="176" t="s">
        <v>0</v>
      </c>
      <c r="B7" s="173" t="s">
        <v>3</v>
      </c>
      <c r="C7" s="174" t="s">
        <v>4</v>
      </c>
      <c r="D7" s="171" t="s">
        <v>8</v>
      </c>
      <c r="E7" s="171" t="s">
        <v>8</v>
      </c>
    </row>
    <row r="8" spans="1:5" ht="18.75" customHeight="1">
      <c r="A8" s="177"/>
      <c r="B8" s="173"/>
      <c r="C8" s="174"/>
      <c r="D8" s="171"/>
      <c r="E8" s="171"/>
    </row>
    <row r="9" spans="1:5" ht="12.75">
      <c r="A9" s="1">
        <v>1</v>
      </c>
      <c r="B9" s="1">
        <v>2</v>
      </c>
      <c r="C9" s="1">
        <v>3</v>
      </c>
      <c r="D9" s="1">
        <v>7</v>
      </c>
      <c r="E9" s="1">
        <v>8</v>
      </c>
    </row>
    <row r="10" spans="1:5" ht="12.75">
      <c r="A10" s="32" t="s">
        <v>9</v>
      </c>
      <c r="B10" s="37"/>
      <c r="C10" s="4"/>
      <c r="D10" s="90">
        <f>D11+D17+D19+D22+D24+D28</f>
        <v>35343.7</v>
      </c>
      <c r="E10" s="90">
        <f>E11+E17+E19+E22+E24+E28</f>
        <v>36923</v>
      </c>
    </row>
    <row r="11" spans="1:5" ht="12.75">
      <c r="A11" s="7" t="s">
        <v>10</v>
      </c>
      <c r="B11" s="38" t="s">
        <v>11</v>
      </c>
      <c r="C11" s="26"/>
      <c r="D11" s="90">
        <f>D12+D14+D16+D13</f>
        <v>15402.7</v>
      </c>
      <c r="E11" s="90">
        <f>E12+E14+E16+E13</f>
        <v>15402.7</v>
      </c>
    </row>
    <row r="12" spans="1:5" ht="38.25">
      <c r="A12" s="34" t="s">
        <v>12</v>
      </c>
      <c r="B12" s="47" t="s">
        <v>11</v>
      </c>
      <c r="C12" s="6" t="s">
        <v>13</v>
      </c>
      <c r="D12" s="91">
        <f>пр8!F12</f>
        <v>1183</v>
      </c>
      <c r="E12" s="91">
        <f>пр8!G12</f>
        <v>1183</v>
      </c>
    </row>
    <row r="13" spans="1:5" ht="12.75">
      <c r="A13" s="34" t="str">
        <f>'пр 10'!A21</f>
        <v>Начисления на выплаты по оплате труда</v>
      </c>
      <c r="B13" s="47" t="s">
        <v>11</v>
      </c>
      <c r="C13" s="6" t="s">
        <v>60</v>
      </c>
      <c r="D13" s="91">
        <f>пр8!F17</f>
        <v>1105</v>
      </c>
      <c r="E13" s="91">
        <f>пр8!G17</f>
        <v>1105</v>
      </c>
    </row>
    <row r="14" spans="1:5" ht="51">
      <c r="A14" s="34" t="s">
        <v>27</v>
      </c>
      <c r="B14" s="39" t="s">
        <v>11</v>
      </c>
      <c r="C14" s="5" t="s">
        <v>28</v>
      </c>
      <c r="D14" s="91">
        <f>пр8!F22</f>
        <v>13014.7</v>
      </c>
      <c r="E14" s="91">
        <f>пр8!G22</f>
        <v>13014.7</v>
      </c>
    </row>
    <row r="15" spans="1:5" ht="25.5" hidden="1">
      <c r="A15" s="24" t="s">
        <v>101</v>
      </c>
      <c r="B15" s="39" t="s">
        <v>11</v>
      </c>
      <c r="C15" s="5" t="s">
        <v>99</v>
      </c>
      <c r="D15" s="91">
        <f>пр8!F26</f>
        <v>765</v>
      </c>
      <c r="E15" s="91">
        <f>пр8!G26</f>
        <v>765</v>
      </c>
    </row>
    <row r="16" spans="1:5" ht="12.75">
      <c r="A16" s="34" t="s">
        <v>54</v>
      </c>
      <c r="B16" s="39" t="s">
        <v>11</v>
      </c>
      <c r="C16" s="5" t="s">
        <v>52</v>
      </c>
      <c r="D16" s="91">
        <f>пр8!F36</f>
        <v>100</v>
      </c>
      <c r="E16" s="91">
        <f>пр8!G36</f>
        <v>100</v>
      </c>
    </row>
    <row r="17" spans="1:5" ht="14.25" customHeight="1">
      <c r="A17" s="16" t="s">
        <v>58</v>
      </c>
      <c r="B17" s="40" t="s">
        <v>13</v>
      </c>
      <c r="C17" s="17"/>
      <c r="D17" s="90">
        <f>D18</f>
        <v>99</v>
      </c>
      <c r="E17" s="90">
        <f>E18</f>
        <v>94.60000000000001</v>
      </c>
    </row>
    <row r="18" spans="1:5" ht="12.75">
      <c r="A18" s="52" t="s">
        <v>59</v>
      </c>
      <c r="B18" s="25" t="s">
        <v>13</v>
      </c>
      <c r="C18" s="11" t="s">
        <v>60</v>
      </c>
      <c r="D18" s="96">
        <f>пр8!F43</f>
        <v>99</v>
      </c>
      <c r="E18" s="96">
        <f>пр8!G43</f>
        <v>94.60000000000001</v>
      </c>
    </row>
    <row r="19" spans="1:5" ht="24">
      <c r="A19" s="44" t="s">
        <v>130</v>
      </c>
      <c r="B19" s="22" t="s">
        <v>60</v>
      </c>
      <c r="C19" s="22"/>
      <c r="D19" s="97">
        <f>SUM(D20:D21)</f>
        <v>200</v>
      </c>
      <c r="E19" s="97">
        <f>SUM(E20:E21)</f>
        <v>200</v>
      </c>
    </row>
    <row r="20" spans="1:5" ht="36">
      <c r="A20" s="44" t="s">
        <v>131</v>
      </c>
      <c r="B20" s="59" t="s">
        <v>60</v>
      </c>
      <c r="C20" s="59" t="s">
        <v>110</v>
      </c>
      <c r="D20" s="96">
        <f>пр8!F49</f>
        <v>100</v>
      </c>
      <c r="E20" s="96">
        <f>пр8!G49</f>
        <v>100</v>
      </c>
    </row>
    <row r="21" spans="1:5" ht="12.75">
      <c r="A21" s="44" t="s">
        <v>134</v>
      </c>
      <c r="B21" s="59" t="s">
        <v>60</v>
      </c>
      <c r="C21" s="59" t="s">
        <v>135</v>
      </c>
      <c r="D21" s="96">
        <f>пр8!F53</f>
        <v>100</v>
      </c>
      <c r="E21" s="96">
        <f>пр8!G53</f>
        <v>100</v>
      </c>
    </row>
    <row r="22" spans="1:5" ht="63.75">
      <c r="A22" s="77" t="s">
        <v>109</v>
      </c>
      <c r="B22" s="25" t="s">
        <v>28</v>
      </c>
      <c r="C22" s="11"/>
      <c r="D22" s="97">
        <f>D23</f>
        <v>5671</v>
      </c>
      <c r="E22" s="97">
        <f>E23</f>
        <v>5954</v>
      </c>
    </row>
    <row r="23" spans="1:5" ht="12.75">
      <c r="A23" s="77" t="s">
        <v>114</v>
      </c>
      <c r="B23" s="25" t="s">
        <v>28</v>
      </c>
      <c r="C23" s="11" t="s">
        <v>110</v>
      </c>
      <c r="D23" s="96">
        <f>пр8!F57</f>
        <v>5671</v>
      </c>
      <c r="E23" s="96">
        <f>пр8!G57</f>
        <v>5954</v>
      </c>
    </row>
    <row r="24" spans="1:5" ht="12.75">
      <c r="A24" s="31" t="s">
        <v>63</v>
      </c>
      <c r="B24" s="41" t="s">
        <v>65</v>
      </c>
      <c r="C24" s="4"/>
      <c r="D24" s="90">
        <f>D25+D26+D27</f>
        <v>6661</v>
      </c>
      <c r="E24" s="90">
        <f>E25+E26+E27</f>
        <v>6661</v>
      </c>
    </row>
    <row r="25" spans="1:5" ht="12.75">
      <c r="A25" s="48" t="s">
        <v>64</v>
      </c>
      <c r="B25" s="49" t="s">
        <v>65</v>
      </c>
      <c r="C25" s="50" t="s">
        <v>11</v>
      </c>
      <c r="D25" s="91">
        <f>пр8!F64</f>
        <v>600</v>
      </c>
      <c r="E25" s="91">
        <f>пр8!G64</f>
        <v>600</v>
      </c>
    </row>
    <row r="26" spans="1:5" ht="12.75">
      <c r="A26" s="48" t="s">
        <v>67</v>
      </c>
      <c r="B26" s="51" t="s">
        <v>65</v>
      </c>
      <c r="C26" s="23" t="s">
        <v>13</v>
      </c>
      <c r="D26" s="91">
        <f>пр8!F75</f>
        <v>1520</v>
      </c>
      <c r="E26" s="91">
        <f>пр8!G75</f>
        <v>1520</v>
      </c>
    </row>
    <row r="27" spans="1:5" ht="12.75">
      <c r="A27" s="48" t="s">
        <v>71</v>
      </c>
      <c r="B27" s="51" t="s">
        <v>65</v>
      </c>
      <c r="C27" s="23" t="s">
        <v>60</v>
      </c>
      <c r="D27" s="91">
        <f>пр8!F84</f>
        <v>4541</v>
      </c>
      <c r="E27" s="91">
        <f>пр8!G84</f>
        <v>4541</v>
      </c>
    </row>
    <row r="28" spans="1:5" ht="25.5">
      <c r="A28" s="24" t="s">
        <v>75</v>
      </c>
      <c r="B28" s="38" t="s">
        <v>77</v>
      </c>
      <c r="C28" s="21"/>
      <c r="D28" s="90">
        <f>D29</f>
        <v>7310</v>
      </c>
      <c r="E28" s="90">
        <f>E29</f>
        <v>8610.7</v>
      </c>
    </row>
    <row r="29" spans="1:5" ht="12.75">
      <c r="A29" s="24" t="s">
        <v>76</v>
      </c>
      <c r="B29" s="39" t="s">
        <v>77</v>
      </c>
      <c r="C29" s="5" t="s">
        <v>11</v>
      </c>
      <c r="D29" s="91">
        <f>пр8!F94</f>
        <v>7310</v>
      </c>
      <c r="E29" s="91">
        <f>пр8!G94</f>
        <v>8610.7</v>
      </c>
    </row>
    <row r="30" spans="1:5" ht="20.25" customHeight="1">
      <c r="A30" s="153" t="s">
        <v>84</v>
      </c>
      <c r="B30" s="154" t="s">
        <v>102</v>
      </c>
      <c r="C30" s="155"/>
      <c r="D30" s="156">
        <f>D31</f>
        <v>0</v>
      </c>
      <c r="E30" s="156">
        <f>E31</f>
        <v>0</v>
      </c>
    </row>
    <row r="31" spans="1:5" ht="15.75" customHeight="1">
      <c r="A31" s="157" t="s">
        <v>85</v>
      </c>
      <c r="B31" s="158" t="s">
        <v>102</v>
      </c>
      <c r="C31" s="123" t="s">
        <v>11</v>
      </c>
      <c r="D31" s="148">
        <v>0</v>
      </c>
      <c r="E31" s="148">
        <v>0</v>
      </c>
    </row>
  </sheetData>
  <sheetProtection/>
  <mergeCells count="7">
    <mergeCell ref="B1:E1"/>
    <mergeCell ref="D7:D8"/>
    <mergeCell ref="A7:A8"/>
    <mergeCell ref="A3:C4"/>
    <mergeCell ref="B7:B8"/>
    <mergeCell ref="C7:C8"/>
    <mergeCell ref="E7:E8"/>
  </mergeCells>
  <printOptions/>
  <pageMargins left="0.75" right="0.1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2014-11-13T08:08:59Z</cp:lastPrinted>
  <dcterms:created xsi:type="dcterms:W3CDTF">2008-04-17T03:20:55Z</dcterms:created>
  <dcterms:modified xsi:type="dcterms:W3CDTF">2014-12-14T01:58:05Z</dcterms:modified>
  <cp:category/>
  <cp:version/>
  <cp:contentType/>
  <cp:contentStatus/>
</cp:coreProperties>
</file>