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пр 9" sheetId="1" r:id="rId1"/>
    <sheet name="пр 7" sheetId="2" r:id="rId2"/>
    <sheet name="пр 5 " sheetId="3" r:id="rId3"/>
    <sheet name="Св.бюдж.роспись" sheetId="4" r:id="rId4"/>
    <sheet name="Ув.о бюдж.ассигн." sheetId="5" r:id="rId5"/>
  </sheets>
  <definedNames/>
  <calcPr fullCalcOnLoad="1"/>
</workbook>
</file>

<file path=xl/sharedStrings.xml><?xml version="1.0" encoding="utf-8"?>
<sst xmlns="http://schemas.openxmlformats.org/spreadsheetml/2006/main" count="4220" uniqueCount="254">
  <si>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</si>
  <si>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</si>
  <si>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</si>
  <si>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</si>
  <si>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</si>
  <si>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</si>
  <si>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</si>
  <si>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Сумма</t>
  </si>
  <si>
    <t>ВСЕГО</t>
  </si>
  <si>
    <t>ОБЩЕГОСУДАРСТВЕННЫЕ ВОПРОСЫ</t>
  </si>
  <si>
    <t>01</t>
  </si>
  <si>
    <t>02</t>
  </si>
  <si>
    <t>716</t>
  </si>
  <si>
    <t>Выполнение функций органами местного самоуправления</t>
  </si>
  <si>
    <t>500</t>
  </si>
  <si>
    <t>РАСХОДЫ</t>
  </si>
  <si>
    <t>200</t>
  </si>
  <si>
    <t>Прочие выплаты</t>
  </si>
  <si>
    <t>Начисления на выплаты по оплате труда</t>
  </si>
  <si>
    <t>04</t>
  </si>
  <si>
    <t>Прочие расходы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</si>
  <si>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</si>
  <si>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</si>
  <si>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</si>
  <si>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</si>
  <si>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</si>
  <si>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</si>
  <si>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</si>
  <si>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</si>
  <si>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Резервные фонды</t>
  </si>
  <si>
    <t>12</t>
  </si>
  <si>
    <t>НАЦИОНАЛЬНАЯ ОБОРОНА</t>
  </si>
  <si>
    <t>Мобилизационная  и вневойсковая подготовка</t>
  </si>
  <si>
    <t>03</t>
  </si>
  <si>
    <t>ЖИЛИЩНО-КОММУНАЛЬНОЕ ХОЗЯЙСТВО</t>
  </si>
  <si>
    <t>Жилищное хозяйство</t>
  </si>
  <si>
    <t>05</t>
  </si>
  <si>
    <t>Коммунальное хозяйство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</si>
  <si>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</si>
  <si>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</si>
  <si>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</si>
  <si>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6000500</t>
  </si>
  <si>
    <t xml:space="preserve">Культура </t>
  </si>
  <si>
    <t>08</t>
  </si>
  <si>
    <t>Иные межбюджетные трансферты</t>
  </si>
  <si>
    <t>Перечисления другим бюджетам бюджетной системы Российской Федерации</t>
  </si>
  <si>
    <t>ПО РАЗДЕЛАМ, ПОДРАЗДЕЛАМ,ЦЕЛЕВЫМ СТАТЬЯМ И ВИДАМ РАСХОДОВ ФУНКЦИОНАЛЬНОЙ КЛАССИФИКАЦИИ РАСХОДОВ БЮДЖЕТОВ РОССИЙСКОЙ ФЕДЕРАЦИИ</t>
  </si>
  <si>
    <t>07</t>
  </si>
  <si>
    <t>Обеспечение проведения выборов и референдумов</t>
  </si>
  <si>
    <t>13</t>
  </si>
  <si>
    <t>14</t>
  </si>
  <si>
    <t>010</t>
  </si>
  <si>
    <t>Досрочная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2011-2014годы"</t>
  </si>
  <si>
    <t>09</t>
  </si>
  <si>
    <t>5224700</t>
  </si>
  <si>
    <t>Фонд софинансирования</t>
  </si>
  <si>
    <t>Дорожное хозяйство (дорожные фонды)</t>
  </si>
  <si>
    <t>Целевые программы муниципальных образований (Долгосрочная целевая программа "Текущий ремонт муниципального жилого фонда Листвянского муниципального образования на 2013-2015 годы")</t>
  </si>
  <si>
    <t>Целевые программы муниципальных образований (Целевая программа "Повышение энергетической эффективности и энергосбережения в Листвянском муниципальном образовании на 2011-2015 годы)</t>
  </si>
  <si>
    <t>НАЦИОНАЛЬНАЯ ЭКОНОМИКА</t>
  </si>
  <si>
    <t>Мероприятия в области строительства, архитектуры и градостроительства</t>
  </si>
  <si>
    <t>Мероприятия в области жилищного хозяйства</t>
  </si>
  <si>
    <t>3500100</t>
  </si>
  <si>
    <t>Осуществление органами местного самоуправления полномочий местного значения</t>
  </si>
  <si>
    <t>Обеспечение деятельности в сфере установленных функций</t>
  </si>
  <si>
    <t>Резервный фонд администрации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</si>
  <si>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</si>
  <si>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</si>
  <si>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</si>
  <si>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Обеспечение пожарной безопасности</t>
  </si>
  <si>
    <t>Национальная безопасность и правоохранительная деятельность</t>
  </si>
  <si>
    <t>Иные мероприятия в сфере установленных функций</t>
  </si>
  <si>
    <t>Обеспечение деятельности в сфере установленных функций бюджетных, автономных и казенных учреждений</t>
  </si>
  <si>
    <t>Другие вопросы в области национальной экономики</t>
  </si>
  <si>
    <t>91.1.60.02</t>
  </si>
  <si>
    <t>Реализация мероприятий по строительству, реконструкции, капитальному ремонту автомобильных дорог общего пользования местного значения, а также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за счет средств местного бюджета</t>
  </si>
  <si>
    <t>21.1.99.11</t>
  </si>
  <si>
    <t>Текущий ремонтр муниципального жилого фонда</t>
  </si>
  <si>
    <t>20.9.99.00</t>
  </si>
  <si>
    <t>Реализация мероприятий муниципальной программы за счет средств местного бюджета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</si>
  <si>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</si>
  <si>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</si>
  <si>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</si>
  <si>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123</t>
  </si>
  <si>
    <t>244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</si>
  <si>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</si>
  <si>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органови взносы по обязательному социальному страхованию</t>
  </si>
  <si>
    <t>000</t>
  </si>
  <si>
    <t>Уплата налогов, сборов и иных платежей</t>
  </si>
  <si>
    <t>Уплата прочих налогов, сборов и иных платежей</t>
  </si>
  <si>
    <t>852</t>
  </si>
  <si>
    <t>870</t>
  </si>
  <si>
    <t>111</t>
  </si>
  <si>
    <t>Фонд оплаты труда казенных учреждений и взносы по обязательному социальному страхованию</t>
  </si>
  <si>
    <t>Резервные средства</t>
  </si>
  <si>
    <t>Фонд оплаты труда государственных (муниципальных) органов и взносы по обязательному социальному страхованию</t>
  </si>
  <si>
    <t>242</t>
  </si>
  <si>
    <t>Закупка товаров, работ, услуг в сфере информационно-коммуникационных технологий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</si>
  <si>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инффраструктуры находящихся в муниципальной собственности</t>
  </si>
  <si>
    <t>Софинансирование целевых программ за счет средств местного бюджета</t>
  </si>
  <si>
    <t>20.9.50.13</t>
  </si>
  <si>
    <t>20.9.99.13</t>
  </si>
  <si>
    <t>Реализация региональных программ в области энергоснабжения и повышения энергетической эффективности за счет средств областного бюджета</t>
  </si>
  <si>
    <t>Реализация региональных программ в области энергоснабжения и повышения энергетической эффективности за счет средств местного бюджета</t>
  </si>
  <si>
    <t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t>
  </si>
  <si>
    <t>Проведение выборов глав муниципального образования</t>
  </si>
  <si>
    <t>Проведение выборов и референдумов</t>
  </si>
  <si>
    <t xml:space="preserve">КЦСР </t>
  </si>
  <si>
    <t>91.1.00.60001</t>
  </si>
  <si>
    <t>91.1.00.60000</t>
  </si>
  <si>
    <t>119</t>
  </si>
  <si>
    <t>129</t>
  </si>
  <si>
    <t>120</t>
  </si>
  <si>
    <t>Непрограммные расходы органов местного самоуправления</t>
  </si>
  <si>
    <t>00.0.00.00000</t>
  </si>
  <si>
    <t>91.0.00.00000</t>
  </si>
  <si>
    <t>КВР</t>
  </si>
  <si>
    <t>Непрограммные расходы органов местного самоуправления за счет средств местного бюждета</t>
  </si>
  <si>
    <t>91.1.00.00000</t>
  </si>
  <si>
    <t>Расходы на выплату персоналу государственных (муниципальных) органов</t>
  </si>
  <si>
    <t>Фонд оплаты труда государственных (муниципальных) органов</t>
  </si>
  <si>
    <t>Закупка товаров, работ и услуг для государственных(муниципальных) нужд</t>
  </si>
  <si>
    <t>Иные закупли товаров, работ и услуг для обеспечения государственных(муниципальных) нужд</t>
  </si>
  <si>
    <t>240</t>
  </si>
  <si>
    <t>Прочая закупка товаров, работ и услуг для обеспечения государственных(муниципальных) нужд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</si>
  <si>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правоотношениях, предусмотренных отдельными законами Иркутской области об административной ответственности</t>
  </si>
  <si>
    <t>91.2.00.73150</t>
  </si>
  <si>
    <t>91.1.00.60003</t>
  </si>
  <si>
    <t>Иные закупки товаров, работ и услуг для обеспечения государственных(муниципальных) нужд</t>
  </si>
  <si>
    <t>91.1.00.60004</t>
  </si>
  <si>
    <t>91.3.00.00000</t>
  </si>
  <si>
    <t>91.3.00.51180</t>
  </si>
  <si>
    <t xml:space="preserve">НАЦИОНАЛЬНАЯ БЕЗОПАСНОСТЬ И ПРАВООХРАНИТЕЛЬНАЯ ДЕЯТЕЛЬНОСТЬ </t>
  </si>
  <si>
    <t>91.1.00.60006</t>
  </si>
  <si>
    <t>91.1.00.60007</t>
  </si>
  <si>
    <t>Программные расходы органов местного самоуправления</t>
  </si>
  <si>
    <t>20.1.00.00000</t>
  </si>
  <si>
    <t>20.1.00.99001</t>
  </si>
  <si>
    <t>91.1.00.60011</t>
  </si>
  <si>
    <t>91.1.00.60008</t>
  </si>
  <si>
    <t>91.1.00.60101</t>
  </si>
  <si>
    <t>91.1.00.60105</t>
  </si>
  <si>
    <t>Программные расходы органов местного самоуправления за счет средств местного бюждета</t>
  </si>
  <si>
    <t>20.5.00.00000</t>
  </si>
  <si>
    <t>20.5.00.60015</t>
  </si>
  <si>
    <t>110</t>
  </si>
  <si>
    <t>Прочие межбюджетные трансферты общего характера</t>
  </si>
  <si>
    <t>Межбюджетные трансферты</t>
  </si>
  <si>
    <t>91.1.00.60020</t>
  </si>
  <si>
    <t>Пенсионное обеспечение</t>
  </si>
  <si>
    <t>9110060018</t>
  </si>
  <si>
    <t>Социальное обеспечение и иные выплаты населению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</si>
  <si>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</si>
  <si>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</si>
  <si>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</si>
  <si>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</si>
  <si>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Субвенция на осуществление отдельных областных государственных полномочий по регулированию тарифов в сфере водоснабжения и водоотведения</t>
  </si>
  <si>
    <t>91.2.00.73110</t>
  </si>
  <si>
    <t>Обслуживание муниципального долга</t>
  </si>
  <si>
    <t>9110060019</t>
  </si>
  <si>
    <t>730</t>
  </si>
  <si>
    <t>91.4.00.S2370</t>
  </si>
  <si>
    <t>"Функционирование высшего должностного лица субъекта Российской Федерации и муниципального образования"</t>
  </si>
  <si>
    <t>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</si>
  <si>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</si>
  <si>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"Культура, кинематография"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</si>
  <si>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</si>
  <si>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</si>
  <si>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65.2.01.72971</t>
  </si>
  <si>
    <t>Субсидии местным бюджетам на создание мест (площадок) накопления твердых коммунальных отходов</t>
  </si>
  <si>
    <t>ВЕДОМСТВЕННАЯ СТРУКТУРА РАСХОДОВ</t>
  </si>
  <si>
    <t xml:space="preserve">                       ЛИСТВЯНСКОГО МУНИЦИПАЛЬНОГО ОБРАЗОВАНИЯ НА 2021Г.</t>
  </si>
  <si>
    <t>РАСПРЕДЕЛЕНИЕ РАСХОДОВ БЮДЖЕТА НА 2021 ГОД</t>
  </si>
  <si>
    <t>РАСПРЕДЕЛЕНИЕ РАСХОДОВ БЮДЖЕТА ЛИСТВЯНСКОГО МО НА 2021 ГОД ПО РАЗДЕЛАМ ФУНКЦИОНАЛЬНОЙ КЛАССИФИКАЦИИ РАСХОДОВ БЮДЖЕТОВ РОССИЙСКОЙ ФЕДЕРАЦИИ</t>
  </si>
  <si>
    <t>Субсидии на обеспечение развития и укрепления материально-технической базы муниципальных домов культуры в населенных пунктах с числом жителей до 5 тыс. человек</t>
  </si>
  <si>
    <t>20500L4670</t>
  </si>
  <si>
    <t>91.1.00.60109</t>
  </si>
  <si>
    <t>Реализация других функций, связанных с обеспечением национальной бе\зопасности и правоохранительной деятельности</t>
  </si>
  <si>
    <t>Подготовка населения и организаций к действиям в чрезвычайной ситуации в мирное и военное время</t>
  </si>
  <si>
    <t>Реализация мероприятий перечня проектов народных инициатив</t>
  </si>
  <si>
    <t>Строительство, реконструкция, капитальный ремонт в сфере установленных функций</t>
  </si>
  <si>
    <t>Прочие непрограммные мероприятия</t>
  </si>
  <si>
    <t>Доплаты к пенсиям муниципальных служащих</t>
  </si>
  <si>
    <t>247</t>
  </si>
  <si>
    <t>Закупка энергетических ресурсов</t>
  </si>
  <si>
    <t>853</t>
  </si>
  <si>
    <t>850</t>
  </si>
  <si>
    <t>800</t>
  </si>
  <si>
    <t>Уплата  иных платежей</t>
  </si>
  <si>
    <t>Иные бюджетные ассигнования</t>
  </si>
  <si>
    <t xml:space="preserve">НА 2021 ГОД И НА  ПЛАНОВЫЙ ПЕРИОД 2022-2023 ГОДОВ </t>
  </si>
  <si>
    <t xml:space="preserve">Код по бюджетной классификации </t>
  </si>
  <si>
    <t xml:space="preserve">Сумма, рублей </t>
  </si>
  <si>
    <t>ГРБС</t>
  </si>
  <si>
    <t>раздел</t>
  </si>
  <si>
    <t>подраздел</t>
  </si>
  <si>
    <t>Целевая статья</t>
  </si>
  <si>
    <t>Вид расходов</t>
  </si>
  <si>
    <t xml:space="preserve">Текущий финансовый 
год 
</t>
  </si>
  <si>
    <t xml:space="preserve">1 год планового периода </t>
  </si>
  <si>
    <t xml:space="preserve">2 год планового периода </t>
  </si>
  <si>
    <t>2021 год</t>
  </si>
  <si>
    <t>2022 год</t>
  </si>
  <si>
    <t>2023 год</t>
  </si>
  <si>
    <t>Реализация первоочередных мероприятий,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</si>
  <si>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20.2.00.00000</t>
  </si>
  <si>
    <t>20.2.00.S2200</t>
  </si>
  <si>
    <t>Закупка товаров, работ, услуг в целях капитального ремонта государственного (муниципального) имущества» проходят денежные средства, которые потребовались на осуществление различных работ по капитальному ремонту помещений, предполагающих замену и восстановление основных конструкций, деталей и других элементов</t>
  </si>
  <si>
    <t>243</t>
  </si>
  <si>
    <t>СВОДНАЯ БЮДЖЕТНАЯ РОСПИСЬ РАСХОДОВ И ИСТОЧНИКОВ  ФИНАНСИРОВАНИЯ ДЕФИЦИТА БЮДЖЕТА  ЛИСТВЯНСКОГО МУНИЦИПАЛЬНОГО ОБРАЗОВАНИЯ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</si>
  <si>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Бюджетные ассигнования по расходам  бюджета Листвянского МО на 2021 год и на плановый период 2022-2023 годов </t>
    </r>
  </si>
  <si>
    <t xml:space="preserve">Дополни    тельная детализация </t>
  </si>
  <si>
    <t>КОСГУ</t>
  </si>
  <si>
    <t>Уведомление о  бюджетных ассигнованиях (лимитах бюджетных обязательств)</t>
  </si>
  <si>
    <t xml:space="preserve">Наименование главного распорядителя, л/с ______________________________________ </t>
  </si>
  <si>
    <t>211</t>
  </si>
  <si>
    <t>213</t>
  </si>
  <si>
    <t>226</t>
  </si>
  <si>
    <t>212</t>
  </si>
  <si>
    <t>222</t>
  </si>
  <si>
    <t>Прочие несоциальные выплаты персоналу в денежной форме</t>
  </si>
  <si>
    <t>Транспортные услуги</t>
  </si>
  <si>
    <t>Заработная плата</t>
  </si>
  <si>
    <t>Прочие работы, услуги</t>
  </si>
  <si>
    <t>221</t>
  </si>
  <si>
    <t>225</t>
  </si>
  <si>
    <t>346</t>
  </si>
  <si>
    <t>223</t>
  </si>
  <si>
    <t>343</t>
  </si>
  <si>
    <t>345</t>
  </si>
  <si>
    <t>349</t>
  </si>
  <si>
    <t>297</t>
  </si>
  <si>
    <t>296</t>
  </si>
  <si>
    <t>292</t>
  </si>
  <si>
    <t>264</t>
  </si>
  <si>
    <t>231</t>
  </si>
  <si>
    <t>Услуги связи</t>
  </si>
  <si>
    <t>Работы, услуги по содержанию имущества</t>
  </si>
  <si>
    <t>Увеличение стоимости прочих оборотных запасов (материалов)</t>
  </si>
  <si>
    <t>Коммунальные услуги</t>
  </si>
  <si>
    <t>Увеличение стоимости ГСМ</t>
  </si>
  <si>
    <t>Увеличение стоимости мягкого инвентаря</t>
  </si>
  <si>
    <t>Увеличение стоимости прочих оборотных запасов (материалов) одноразового использования</t>
  </si>
  <si>
    <t>Закупка товаров, работ и услуг в целях капитального ремонта государственного(муниципального) имущества</t>
  </si>
  <si>
    <t>Обеспечение развития и укрепления материально-технической базы муниципальных домов культуры в населенных пунктах с числом жителей до 5 тыс. человек</t>
  </si>
  <si>
    <t>880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</si>
  <si>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власти, органов местного самоуправления либо должностных лиц этих органов, а также в результыте деятельности казенных учреждений</t>
  </si>
  <si>
    <t>831</t>
  </si>
  <si>
    <t>20500S2100</t>
  </si>
  <si>
    <t>Подготовка проектов документов территориального планирования</t>
  </si>
  <si>
    <t>91.4.00.S2925</t>
  </si>
  <si>
    <t>Приложение № 9                                                                                         к Решению Думы Листвянского МО о бюджете Листвянского муниципального образования на 2021 год от 28.10.2021г. № 32-дгп</t>
  </si>
  <si>
    <t>Приложение № 7                                                                                         к Решению Думы Листвянского МО о бюджете Листвянского муниципального образования на 2021 год от 28.10.2021г. №32-дгп</t>
  </si>
  <si>
    <t>Приложение №5                                                                                         к Решению Думы Листвянского МО о  бюджете Листвянского муниципального образования на 2021 год от 28.10.2021г. №32 -дгп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</si>
</sst>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_р_._-;\-* #,##0_р_._-;_-* &quot;-&quot;??_р_._-;_-@_-"/>
    <numFmt numFmtId="176" formatCode="0.00000"/>
    <numFmt numFmtId="177" formatCode="0.0000"/>
    <numFmt numFmtId="178" formatCode="0.000"/>
    <numFmt numFmtId="179" formatCode="#,##0.0"/>
    <numFmt numFmtId="180" formatCode="#,##0.000"/>
    <numFmt numFmtId="181" formatCode="0.000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?"/>
  </numFmts>
  <fonts count="91">
    <font>
      <sz val="10"/>
      <name val="Arial Cyr"/>
      <family val="0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Cyr"/>
      <family val="0"/>
    </font>
    <font>
      <b/>
      <sz val="8"/>
      <name val="Arial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2"/>
    </font>
    <font>
      <b/>
      <i/>
      <sz val="10"/>
      <name val="Arial Cyr"/>
      <family val="0"/>
    </font>
    <font>
      <b/>
      <i/>
      <sz val="8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8"/>
      <color indexed="18"/>
      <name val="Arial Cyr"/>
      <family val="0"/>
    </font>
    <font>
      <i/>
      <sz val="8"/>
      <color indexed="18"/>
      <name val="Arial"/>
      <family val="2"/>
    </font>
    <font>
      <i/>
      <sz val="10"/>
      <color indexed="18"/>
      <name val="Arial Cyr"/>
      <family val="0"/>
    </font>
    <font>
      <i/>
      <sz val="10"/>
      <color indexed="18"/>
      <name val="Arial"/>
      <family val="2"/>
    </font>
    <font>
      <b/>
      <i/>
      <sz val="8"/>
      <color indexed="18"/>
      <name val="Arial Cyr"/>
      <family val="2"/>
    </font>
    <font>
      <b/>
      <i/>
      <sz val="10"/>
      <color indexed="18"/>
      <name val="Arial Cyr"/>
      <family val="0"/>
    </font>
    <font>
      <i/>
      <sz val="9"/>
      <color indexed="18"/>
      <name val="Arial"/>
      <family val="2"/>
    </font>
    <font>
      <b/>
      <i/>
      <sz val="8"/>
      <color indexed="18"/>
      <name val="Arial"/>
      <family val="2"/>
    </font>
    <font>
      <i/>
      <sz val="8"/>
      <color indexed="56"/>
      <name val="Arial"/>
      <family val="2"/>
    </font>
    <font>
      <i/>
      <sz val="8"/>
      <color indexed="56"/>
      <name val="Arial Cyr"/>
      <family val="2"/>
    </font>
    <font>
      <b/>
      <i/>
      <sz val="8"/>
      <color indexed="56"/>
      <name val="Arial Cyr"/>
      <family val="0"/>
    </font>
    <font>
      <i/>
      <sz val="10"/>
      <color indexed="56"/>
      <name val="Arial Cyr"/>
      <family val="0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i/>
      <sz val="8"/>
      <color theme="3" tint="-0.24997000396251678"/>
      <name val="Arial Cyr"/>
      <family val="0"/>
    </font>
    <font>
      <i/>
      <sz val="8"/>
      <color theme="3" tint="-0.24997000396251678"/>
      <name val="Arial"/>
      <family val="2"/>
    </font>
    <font>
      <i/>
      <sz val="10"/>
      <color theme="3" tint="-0.24997000396251678"/>
      <name val="Arial Cyr"/>
      <family val="0"/>
    </font>
    <font>
      <i/>
      <sz val="10"/>
      <color theme="3" tint="-0.24997000396251678"/>
      <name val="Arial"/>
      <family val="2"/>
    </font>
    <font>
      <b/>
      <i/>
      <sz val="8"/>
      <color theme="3" tint="-0.24997000396251678"/>
      <name val="Arial Cyr"/>
      <family val="2"/>
    </font>
    <font>
      <b/>
      <i/>
      <sz val="10"/>
      <color theme="3" tint="-0.24997000396251678"/>
      <name val="Arial Cyr"/>
      <family val="0"/>
    </font>
    <font>
      <i/>
      <sz val="9"/>
      <color theme="3" tint="-0.24997000396251678"/>
      <name val="Arial"/>
      <family val="2"/>
    </font>
    <font>
      <b/>
      <i/>
      <sz val="8"/>
      <color theme="3" tint="-0.24997000396251678"/>
      <name val="Arial"/>
      <family val="2"/>
    </font>
    <font>
      <i/>
      <sz val="8"/>
      <color theme="3"/>
      <name val="Arial"/>
      <family val="2"/>
    </font>
    <font>
      <i/>
      <sz val="8"/>
      <color theme="3"/>
      <name val="Arial Cyr"/>
      <family val="2"/>
    </font>
    <font>
      <b/>
      <i/>
      <sz val="8"/>
      <color theme="3"/>
      <name val="Arial Cyr"/>
      <family val="0"/>
    </font>
    <font>
      <i/>
      <sz val="10"/>
      <color theme="3"/>
      <name val="Arial Cyr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2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49" fontId="15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19" fillId="0" borderId="12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left" wrapText="1"/>
    </xf>
    <xf numFmtId="49" fontId="24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3" fontId="4" fillId="0" borderId="0" xfId="0" applyNumberFormat="1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10" xfId="0" applyFont="1" applyFill="1" applyBorder="1" applyAlignment="1">
      <alignment horizontal="left" wrapText="1"/>
    </xf>
    <xf numFmtId="49" fontId="1" fillId="32" borderId="10" xfId="0" applyNumberFormat="1" applyFont="1" applyFill="1" applyBorder="1" applyAlignment="1">
      <alignment horizontal="center"/>
    </xf>
    <xf numFmtId="49" fontId="19" fillId="32" borderId="10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7" fillId="32" borderId="10" xfId="0" applyFont="1" applyFill="1" applyBorder="1" applyAlignment="1">
      <alignment horizontal="left" wrapText="1"/>
    </xf>
    <xf numFmtId="0" fontId="4" fillId="32" borderId="0" xfId="0" applyFont="1" applyFill="1" applyAlignment="1">
      <alignment/>
    </xf>
    <xf numFmtId="0" fontId="27" fillId="32" borderId="10" xfId="0" applyFont="1" applyFill="1" applyBorder="1" applyAlignment="1">
      <alignment horizontal="left" wrapText="1"/>
    </xf>
    <xf numFmtId="49" fontId="24" fillId="32" borderId="10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0" fontId="1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49" fontId="15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0" fontId="18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 wrapText="1"/>
    </xf>
    <xf numFmtId="49" fontId="19" fillId="32" borderId="10" xfId="0" applyNumberFormat="1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left" wrapText="1"/>
    </xf>
    <xf numFmtId="49" fontId="16" fillId="32" borderId="10" xfId="60" applyNumberFormat="1" applyFont="1" applyFill="1" applyBorder="1" applyAlignment="1">
      <alignment horizontal="center" wrapText="1"/>
    </xf>
    <xf numFmtId="49" fontId="25" fillId="32" borderId="10" xfId="0" applyNumberFormat="1" applyFont="1" applyFill="1" applyBorder="1" applyAlignment="1">
      <alignment horizontal="center"/>
    </xf>
    <xf numFmtId="0" fontId="21" fillId="32" borderId="10" xfId="0" applyFont="1" applyFill="1" applyBorder="1" applyAlignment="1">
      <alignment horizontal="left" wrapText="1"/>
    </xf>
    <xf numFmtId="0" fontId="16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15" fillId="0" borderId="15" xfId="0" applyNumberFormat="1" applyFont="1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center"/>
    </xf>
    <xf numFmtId="183" fontId="15" fillId="32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84" fontId="15" fillId="32" borderId="10" xfId="0" applyNumberFormat="1" applyFont="1" applyFill="1" applyBorder="1" applyAlignment="1">
      <alignment horizontal="center"/>
    </xf>
    <xf numFmtId="184" fontId="1" fillId="32" borderId="10" xfId="0" applyNumberFormat="1" applyFont="1" applyFill="1" applyBorder="1" applyAlignment="1">
      <alignment horizontal="center"/>
    </xf>
    <xf numFmtId="184" fontId="24" fillId="32" borderId="10" xfId="0" applyNumberFormat="1" applyFont="1" applyFill="1" applyBorder="1" applyAlignment="1">
      <alignment horizontal="center"/>
    </xf>
    <xf numFmtId="176" fontId="15" fillId="32" borderId="10" xfId="0" applyNumberFormat="1" applyFont="1" applyFill="1" applyBorder="1" applyAlignment="1">
      <alignment horizontal="center"/>
    </xf>
    <xf numFmtId="176" fontId="1" fillId="32" borderId="10" xfId="0" applyNumberFormat="1" applyFont="1" applyFill="1" applyBorder="1" applyAlignment="1">
      <alignment horizontal="center"/>
    </xf>
    <xf numFmtId="176" fontId="1" fillId="32" borderId="10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176" fontId="15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15" fillId="0" borderId="11" xfId="0" applyNumberFormat="1" applyFont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49" fontId="15" fillId="32" borderId="15" xfId="0" applyNumberFormat="1" applyFont="1" applyFill="1" applyBorder="1" applyAlignment="1">
      <alignment horizontal="center" wrapText="1"/>
    </xf>
    <xf numFmtId="49" fontId="1" fillId="32" borderId="15" xfId="0" applyNumberFormat="1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wrapText="1"/>
    </xf>
    <xf numFmtId="49" fontId="24" fillId="32" borderId="10" xfId="0" applyNumberFormat="1" applyFont="1" applyFill="1" applyBorder="1" applyAlignment="1">
      <alignment horizontal="center"/>
    </xf>
    <xf numFmtId="49" fontId="24" fillId="32" borderId="15" xfId="0" applyNumberFormat="1" applyFont="1" applyFill="1" applyBorder="1" applyAlignment="1">
      <alignment horizontal="center"/>
    </xf>
    <xf numFmtId="0" fontId="27" fillId="32" borderId="14" xfId="0" applyFont="1" applyFill="1" applyBorder="1" applyAlignment="1">
      <alignment horizontal="center" wrapText="1"/>
    </xf>
    <xf numFmtId="183" fontId="24" fillId="32" borderId="10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183" fontId="1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10" xfId="0" applyFont="1" applyFill="1" applyBorder="1" applyAlignment="1">
      <alignment horizontal="left" wrapText="1"/>
    </xf>
    <xf numFmtId="183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2" borderId="10" xfId="0" applyNumberFormat="1" applyFont="1" applyFill="1" applyBorder="1" applyAlignment="1">
      <alignment horizontal="center" wrapText="1"/>
    </xf>
    <xf numFmtId="184" fontId="1" fillId="0" borderId="10" xfId="0" applyNumberFormat="1" applyFont="1" applyFill="1" applyBorder="1" applyAlignment="1">
      <alignment horizontal="center"/>
    </xf>
    <xf numFmtId="0" fontId="28" fillId="32" borderId="10" xfId="0" applyFont="1" applyFill="1" applyBorder="1" applyAlignment="1">
      <alignment horizontal="left" wrapText="1"/>
    </xf>
    <xf numFmtId="49" fontId="1" fillId="32" borderId="14" xfId="0" applyNumberFormat="1" applyFont="1" applyFill="1" applyBorder="1" applyAlignment="1">
      <alignment/>
    </xf>
    <xf numFmtId="49" fontId="15" fillId="32" borderId="14" xfId="0" applyNumberFormat="1" applyFont="1" applyFill="1" applyBorder="1" applyAlignment="1">
      <alignment/>
    </xf>
    <xf numFmtId="49" fontId="15" fillId="32" borderId="15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78" fillId="32" borderId="10" xfId="0" applyFont="1" applyFill="1" applyBorder="1" applyAlignment="1">
      <alignment wrapText="1"/>
    </xf>
    <xf numFmtId="49" fontId="78" fillId="32" borderId="10" xfId="0" applyNumberFormat="1" applyFont="1" applyFill="1" applyBorder="1" applyAlignment="1">
      <alignment horizontal="center"/>
    </xf>
    <xf numFmtId="0" fontId="79" fillId="32" borderId="10" xfId="0" applyFont="1" applyFill="1" applyBorder="1" applyAlignment="1">
      <alignment horizontal="center" wrapText="1"/>
    </xf>
    <xf numFmtId="184" fontId="78" fillId="32" borderId="10" xfId="0" applyNumberFormat="1" applyFont="1" applyFill="1" applyBorder="1" applyAlignment="1">
      <alignment horizontal="center"/>
    </xf>
    <xf numFmtId="0" fontId="80" fillId="32" borderId="0" xfId="0" applyFont="1" applyFill="1" applyAlignment="1">
      <alignment/>
    </xf>
    <xf numFmtId="0" fontId="81" fillId="0" borderId="10" xfId="0" applyFont="1" applyBorder="1" applyAlignment="1">
      <alignment horizontal="left" wrapText="1"/>
    </xf>
    <xf numFmtId="49" fontId="82" fillId="32" borderId="10" xfId="0" applyNumberFormat="1" applyFont="1" applyFill="1" applyBorder="1" applyAlignment="1">
      <alignment horizontal="center"/>
    </xf>
    <xf numFmtId="49" fontId="82" fillId="32" borderId="10" xfId="0" applyNumberFormat="1" applyFont="1" applyFill="1" applyBorder="1" applyAlignment="1">
      <alignment horizontal="center"/>
    </xf>
    <xf numFmtId="0" fontId="81" fillId="0" borderId="10" xfId="0" applyFont="1" applyFill="1" applyBorder="1" applyAlignment="1">
      <alignment horizontal="left" wrapText="1"/>
    </xf>
    <xf numFmtId="49" fontId="82" fillId="0" borderId="10" xfId="0" applyNumberFormat="1" applyFont="1" applyFill="1" applyBorder="1" applyAlignment="1">
      <alignment horizontal="center"/>
    </xf>
    <xf numFmtId="49" fontId="82" fillId="0" borderId="10" xfId="0" applyNumberFormat="1" applyFont="1" applyFill="1" applyBorder="1" applyAlignment="1">
      <alignment horizontal="center"/>
    </xf>
    <xf numFmtId="183" fontId="78" fillId="0" borderId="10" xfId="0" applyNumberFormat="1" applyFont="1" applyFill="1" applyBorder="1" applyAlignment="1">
      <alignment horizontal="center"/>
    </xf>
    <xf numFmtId="0" fontId="79" fillId="32" borderId="10" xfId="0" applyFont="1" applyFill="1" applyBorder="1" applyAlignment="1">
      <alignment horizontal="left" wrapText="1"/>
    </xf>
    <xf numFmtId="0" fontId="80" fillId="0" borderId="0" xfId="0" applyFont="1" applyAlignment="1">
      <alignment/>
    </xf>
    <xf numFmtId="0" fontId="79" fillId="0" borderId="10" xfId="0" applyFont="1" applyFill="1" applyBorder="1" applyAlignment="1">
      <alignment horizontal="left" wrapText="1"/>
    </xf>
    <xf numFmtId="49" fontId="78" fillId="32" borderId="10" xfId="0" applyNumberFormat="1" applyFont="1" applyFill="1" applyBorder="1" applyAlignment="1">
      <alignment horizontal="center"/>
    </xf>
    <xf numFmtId="49" fontId="78" fillId="32" borderId="15" xfId="0" applyNumberFormat="1" applyFont="1" applyFill="1" applyBorder="1" applyAlignment="1">
      <alignment horizontal="center"/>
    </xf>
    <xf numFmtId="0" fontId="83" fillId="0" borderId="0" xfId="0" applyFont="1" applyAlignment="1">
      <alignment/>
    </xf>
    <xf numFmtId="0" fontId="84" fillId="32" borderId="10" xfId="0" applyFont="1" applyFill="1" applyBorder="1" applyAlignment="1">
      <alignment horizontal="left" wrapText="1"/>
    </xf>
    <xf numFmtId="49" fontId="78" fillId="32" borderId="14" xfId="0" applyNumberFormat="1" applyFont="1" applyFill="1" applyBorder="1" applyAlignment="1">
      <alignment horizontal="center"/>
    </xf>
    <xf numFmtId="49" fontId="78" fillId="32" borderId="15" xfId="0" applyNumberFormat="1" applyFont="1" applyFill="1" applyBorder="1" applyAlignment="1">
      <alignment horizontal="center"/>
    </xf>
    <xf numFmtId="0" fontId="79" fillId="32" borderId="14" xfId="0" applyFont="1" applyFill="1" applyBorder="1" applyAlignment="1">
      <alignment horizontal="center" wrapText="1"/>
    </xf>
    <xf numFmtId="183" fontId="82" fillId="32" borderId="10" xfId="0" applyNumberFormat="1" applyFont="1" applyFill="1" applyBorder="1" applyAlignment="1">
      <alignment horizontal="center"/>
    </xf>
    <xf numFmtId="0" fontId="85" fillId="32" borderId="14" xfId="0" applyFont="1" applyFill="1" applyBorder="1" applyAlignment="1">
      <alignment horizontal="center" wrapText="1"/>
    </xf>
    <xf numFmtId="183" fontId="78" fillId="32" borderId="10" xfId="0" applyNumberFormat="1" applyFont="1" applyFill="1" applyBorder="1" applyAlignment="1">
      <alignment horizontal="center"/>
    </xf>
    <xf numFmtId="0" fontId="79" fillId="0" borderId="10" xfId="0" applyFont="1" applyBorder="1" applyAlignment="1">
      <alignment horizontal="left" wrapText="1"/>
    </xf>
    <xf numFmtId="49" fontId="78" fillId="0" borderId="10" xfId="0" applyNumberFormat="1" applyFont="1" applyBorder="1" applyAlignment="1">
      <alignment horizontal="center"/>
    </xf>
    <xf numFmtId="184" fontId="78" fillId="0" borderId="10" xfId="0" applyNumberFormat="1" applyFont="1" applyFill="1" applyBorder="1" applyAlignment="1">
      <alignment horizontal="center"/>
    </xf>
    <xf numFmtId="0" fontId="86" fillId="32" borderId="10" xfId="0" applyFont="1" applyFill="1" applyBorder="1" applyAlignment="1">
      <alignment horizontal="left" wrapText="1"/>
    </xf>
    <xf numFmtId="49" fontId="87" fillId="32" borderId="10" xfId="0" applyNumberFormat="1" applyFont="1" applyFill="1" applyBorder="1" applyAlignment="1">
      <alignment horizontal="center"/>
    </xf>
    <xf numFmtId="49" fontId="88" fillId="32" borderId="10" xfId="0" applyNumberFormat="1" applyFont="1" applyFill="1" applyBorder="1" applyAlignment="1">
      <alignment horizontal="center"/>
    </xf>
    <xf numFmtId="184" fontId="87" fillId="32" borderId="10" xfId="0" applyNumberFormat="1" applyFont="1" applyFill="1" applyBorder="1" applyAlignment="1">
      <alignment horizontal="center"/>
    </xf>
    <xf numFmtId="0" fontId="89" fillId="0" borderId="0" xfId="0" applyFont="1" applyAlignment="1">
      <alignment/>
    </xf>
    <xf numFmtId="184" fontId="1" fillId="32" borderId="1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1" fillId="32" borderId="16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4" fontId="1" fillId="32" borderId="16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83" fontId="1" fillId="0" borderId="10" xfId="0" applyNumberFormat="1" applyFont="1" applyBorder="1" applyAlignment="1">
      <alignment horizontal="center"/>
    </xf>
    <xf numFmtId="183" fontId="15" fillId="0" borderId="10" xfId="0" applyNumberFormat="1" applyFont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49" fontId="15" fillId="0" borderId="15" xfId="0" applyNumberFormat="1" applyFont="1" applyBorder="1" applyAlignment="1">
      <alignment horizontal="center" wrapText="1"/>
    </xf>
    <xf numFmtId="49" fontId="15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1" fillId="32" borderId="15" xfId="0" applyNumberFormat="1" applyFont="1" applyFill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 wrapText="1"/>
    </xf>
    <xf numFmtId="49" fontId="15" fillId="32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1" fillId="32" borderId="15" xfId="0" applyNumberFormat="1" applyFont="1" applyFill="1" applyBorder="1" applyAlignment="1">
      <alignment horizontal="center"/>
    </xf>
    <xf numFmtId="49" fontId="1" fillId="32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 wrapText="1"/>
    </xf>
    <xf numFmtId="49" fontId="15" fillId="0" borderId="14" xfId="0" applyNumberFormat="1" applyFont="1" applyFill="1" applyBorder="1" applyAlignment="1">
      <alignment horizontal="center" wrapText="1"/>
    </xf>
    <xf numFmtId="49" fontId="15" fillId="0" borderId="15" xfId="0" applyNumberFormat="1" applyFont="1" applyBorder="1" applyAlignment="1">
      <alignment horizontal="center" wrapText="1"/>
    </xf>
    <xf numFmtId="49" fontId="1" fillId="32" borderId="17" xfId="0" applyNumberFormat="1" applyFont="1" applyFill="1" applyBorder="1" applyAlignment="1">
      <alignment horizontal="center" wrapText="1"/>
    </xf>
    <xf numFmtId="0" fontId="0" fillId="32" borderId="18" xfId="0" applyFill="1" applyBorder="1" applyAlignment="1">
      <alignment horizontal="center" wrapText="1"/>
    </xf>
    <xf numFmtId="0" fontId="0" fillId="32" borderId="14" xfId="0" applyFill="1" applyBorder="1" applyAlignment="1">
      <alignment horizontal="center" wrapText="1"/>
    </xf>
    <xf numFmtId="49" fontId="24" fillId="32" borderId="15" xfId="0" applyNumberFormat="1" applyFont="1" applyFill="1" applyBorder="1" applyAlignment="1">
      <alignment horizontal="center" wrapText="1"/>
    </xf>
    <xf numFmtId="49" fontId="24" fillId="32" borderId="14" xfId="0" applyNumberFormat="1" applyFont="1" applyFill="1" applyBorder="1" applyAlignment="1">
      <alignment horizontal="center" wrapText="1"/>
    </xf>
    <xf numFmtId="49" fontId="1" fillId="32" borderId="15" xfId="0" applyNumberFormat="1" applyFont="1" applyFill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49" fontId="1" fillId="32" borderId="17" xfId="0" applyNumberFormat="1" applyFont="1" applyFill="1" applyBorder="1" applyAlignment="1">
      <alignment horizontal="center" wrapText="1"/>
    </xf>
    <xf numFmtId="0" fontId="0" fillId="32" borderId="18" xfId="0" applyFont="1" applyFill="1" applyBorder="1" applyAlignment="1">
      <alignment horizontal="center" wrapText="1"/>
    </xf>
    <xf numFmtId="0" fontId="0" fillId="32" borderId="14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3" fontId="0" fillId="0" borderId="15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9" fontId="15" fillId="32" borderId="15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49" fontId="87" fillId="0" borderId="15" xfId="0" applyNumberFormat="1" applyFont="1" applyBorder="1" applyAlignment="1">
      <alignment horizontal="center" wrapText="1"/>
    </xf>
    <xf numFmtId="49" fontId="87" fillId="0" borderId="14" xfId="0" applyNumberFormat="1" applyFont="1" applyBorder="1" applyAlignment="1">
      <alignment horizontal="center" wrapText="1"/>
    </xf>
    <xf numFmtId="49" fontId="78" fillId="0" borderId="15" xfId="0" applyNumberFormat="1" applyFont="1" applyBorder="1" applyAlignment="1">
      <alignment horizontal="center" wrapText="1"/>
    </xf>
    <xf numFmtId="0" fontId="80" fillId="0" borderId="14" xfId="0" applyFont="1" applyBorder="1" applyAlignment="1">
      <alignment horizontal="center" wrapText="1"/>
    </xf>
    <xf numFmtId="49" fontId="78" fillId="0" borderId="15" xfId="0" applyNumberFormat="1" applyFont="1" applyBorder="1" applyAlignment="1">
      <alignment horizontal="center" wrapText="1"/>
    </xf>
    <xf numFmtId="49" fontId="78" fillId="32" borderId="15" xfId="0" applyNumberFormat="1" applyFont="1" applyFill="1" applyBorder="1" applyAlignment="1">
      <alignment horizontal="center"/>
    </xf>
    <xf numFmtId="49" fontId="78" fillId="32" borderId="14" xfId="0" applyNumberFormat="1" applyFont="1" applyFill="1" applyBorder="1" applyAlignment="1">
      <alignment horizontal="center"/>
    </xf>
    <xf numFmtId="49" fontId="78" fillId="0" borderId="14" xfId="0" applyNumberFormat="1" applyFont="1" applyBorder="1" applyAlignment="1">
      <alignment horizontal="center" wrapText="1"/>
    </xf>
    <xf numFmtId="49" fontId="78" fillId="32" borderId="15" xfId="0" applyNumberFormat="1" applyFont="1" applyFill="1" applyBorder="1" applyAlignment="1">
      <alignment horizontal="center" wrapText="1"/>
    </xf>
    <xf numFmtId="49" fontId="78" fillId="32" borderId="14" xfId="0" applyNumberFormat="1" applyFont="1" applyFill="1" applyBorder="1" applyAlignment="1">
      <alignment horizontal="center" wrapText="1"/>
    </xf>
    <xf numFmtId="0" fontId="80" fillId="32" borderId="14" xfId="0" applyFont="1" applyFill="1" applyBorder="1" applyAlignment="1">
      <alignment horizontal="center" wrapText="1"/>
    </xf>
    <xf numFmtId="49" fontId="78" fillId="32" borderId="17" xfId="0" applyNumberFormat="1" applyFont="1" applyFill="1" applyBorder="1" applyAlignment="1">
      <alignment horizontal="center" wrapText="1"/>
    </xf>
    <xf numFmtId="0" fontId="80" fillId="32" borderId="18" xfId="0" applyFont="1" applyFill="1" applyBorder="1" applyAlignment="1">
      <alignment horizontal="center" wrapText="1"/>
    </xf>
    <xf numFmtId="49" fontId="78" fillId="0" borderId="15" xfId="0" applyNumberFormat="1" applyFont="1" applyFill="1" applyBorder="1" applyAlignment="1">
      <alignment horizontal="center" wrapText="1"/>
    </xf>
    <xf numFmtId="49" fontId="78" fillId="0" borderId="14" xfId="0" applyNumberFormat="1" applyFont="1" applyFill="1" applyBorder="1" applyAlignment="1">
      <alignment horizontal="center" wrapText="1"/>
    </xf>
    <xf numFmtId="49" fontId="78" fillId="32" borderId="17" xfId="0" applyNumberFormat="1" applyFont="1" applyFill="1" applyBorder="1" applyAlignment="1">
      <alignment horizontal="center" wrapText="1"/>
    </xf>
    <xf numFmtId="49" fontId="78" fillId="32" borderId="15" xfId="0" applyNumberFormat="1" applyFont="1" applyFill="1" applyBorder="1" applyAlignment="1">
      <alignment horizontal="center" wrapText="1"/>
    </xf>
    <xf numFmtId="49" fontId="78" fillId="32" borderId="14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center" vertical="center" wrapText="1"/>
    </xf>
    <xf numFmtId="0" fontId="90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zoomScale="90" zoomScaleNormal="90" workbookViewId="0" topLeftCell="A1">
      <selection activeCell="H165" sqref="H165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8" width="13.625" style="50" customWidth="1"/>
    <col min="9" max="10" width="13.625" style="50" hidden="1" customWidth="1"/>
    <col min="11" max="11" width="8.25390625" style="0" hidden="1" customWidth="1"/>
    <col min="12" max="12" width="12.875" style="0" hidden="1" customWidth="1"/>
  </cols>
  <sheetData>
    <row r="1" spans="5:10" ht="83.25" customHeight="1">
      <c r="E1" s="236" t="s">
        <v>251</v>
      </c>
      <c r="F1" s="236"/>
      <c r="G1" s="236"/>
      <c r="H1" s="236"/>
      <c r="I1" s="2"/>
      <c r="J1" s="144"/>
    </row>
    <row r="2" spans="1:10" ht="13.5" customHeight="1">
      <c r="A2" s="243"/>
      <c r="B2" s="243"/>
      <c r="C2" s="243"/>
      <c r="D2" s="243"/>
      <c r="E2" s="243"/>
      <c r="F2" s="243"/>
      <c r="G2" s="243"/>
      <c r="H2" s="243"/>
      <c r="I2" s="2"/>
      <c r="J2" s="144"/>
    </row>
    <row r="3" spans="1:10" ht="24.75" customHeight="1">
      <c r="A3" s="239" t="s">
        <v>170</v>
      </c>
      <c r="B3" s="239"/>
      <c r="C3" s="239"/>
      <c r="D3" s="239"/>
      <c r="E3" s="239"/>
      <c r="F3" s="239"/>
      <c r="G3" s="239"/>
      <c r="H3" s="239"/>
      <c r="I3"/>
      <c r="J3" s="144"/>
    </row>
    <row r="4" spans="1:10" ht="12.75" customHeight="1">
      <c r="A4" s="244" t="s">
        <v>171</v>
      </c>
      <c r="B4" s="244"/>
      <c r="C4" s="244"/>
      <c r="D4" s="244"/>
      <c r="E4" s="244"/>
      <c r="F4" s="3"/>
      <c r="G4" s="3"/>
      <c r="H4" s="62"/>
      <c r="I4" s="62"/>
      <c r="J4" s="62"/>
    </row>
    <row r="5" spans="1:10" ht="12.75">
      <c r="A5" s="244"/>
      <c r="B5" s="244"/>
      <c r="C5" s="244"/>
      <c r="D5" s="244"/>
      <c r="E5" s="244"/>
      <c r="F5" s="3"/>
      <c r="G5" s="3"/>
      <c r="H5" s="62"/>
      <c r="I5" s="62"/>
      <c r="J5" s="62"/>
    </row>
    <row r="7" spans="1:10" ht="24" customHeight="1">
      <c r="A7" s="232" t="s">
        <v>0</v>
      </c>
      <c r="B7" s="233" t="s">
        <v>1</v>
      </c>
      <c r="C7" s="233"/>
      <c r="D7" s="233"/>
      <c r="E7" s="233"/>
      <c r="F7" s="233"/>
      <c r="G7" s="233"/>
      <c r="H7" s="240" t="s">
        <v>7</v>
      </c>
      <c r="I7" s="241"/>
      <c r="J7" s="242"/>
    </row>
    <row r="8" spans="1:10" ht="119.25" customHeight="1">
      <c r="A8" s="232"/>
      <c r="B8" s="57" t="s">
        <v>2</v>
      </c>
      <c r="C8" s="56" t="s">
        <v>3</v>
      </c>
      <c r="D8" s="57" t="s">
        <v>4</v>
      </c>
      <c r="E8" s="237" t="s">
        <v>107</v>
      </c>
      <c r="F8" s="238"/>
      <c r="G8" s="56" t="s">
        <v>116</v>
      </c>
      <c r="H8" s="152" t="s">
        <v>201</v>
      </c>
      <c r="I8" s="152" t="s">
        <v>202</v>
      </c>
      <c r="J8" s="152" t="s">
        <v>203</v>
      </c>
    </row>
    <row r="9" spans="1:10" ht="12.75">
      <c r="A9" s="1">
        <v>1</v>
      </c>
      <c r="B9" s="1">
        <v>2</v>
      </c>
      <c r="C9" s="1">
        <v>3</v>
      </c>
      <c r="D9" s="1">
        <v>4</v>
      </c>
      <c r="E9" s="235">
        <v>5</v>
      </c>
      <c r="F9" s="214"/>
      <c r="G9" s="1">
        <v>7</v>
      </c>
      <c r="H9" s="49">
        <v>8</v>
      </c>
      <c r="I9" s="49">
        <v>9</v>
      </c>
      <c r="J9" s="49">
        <v>10</v>
      </c>
    </row>
    <row r="10" spans="1:12" ht="12.75">
      <c r="A10" s="28" t="s">
        <v>8</v>
      </c>
      <c r="B10" s="4"/>
      <c r="C10" s="4"/>
      <c r="D10" s="4"/>
      <c r="E10" s="213"/>
      <c r="F10" s="214"/>
      <c r="G10" s="4"/>
      <c r="H10" s="113">
        <f>H11+H73+H120+H169+H100+H203+H83+H191+H200</f>
        <v>40083.424490000005</v>
      </c>
      <c r="I10" s="113">
        <f>I11+I73+I120+I169+I100+I203+I83+I191+I200</f>
        <v>45801.64</v>
      </c>
      <c r="J10" s="113">
        <f>J11+J73+J120+J169+J100+J203+J83+J191+J200</f>
        <v>28209.709</v>
      </c>
      <c r="L10" s="196"/>
    </row>
    <row r="11" spans="1:10" ht="29.25" customHeight="1">
      <c r="A11" s="7" t="s">
        <v>9</v>
      </c>
      <c r="B11" s="13">
        <v>716</v>
      </c>
      <c r="C11" s="17" t="s">
        <v>10</v>
      </c>
      <c r="D11" s="22"/>
      <c r="E11" s="213"/>
      <c r="F11" s="214"/>
      <c r="G11" s="22"/>
      <c r="H11" s="116">
        <f>H12+H20+H29+H67+H60</f>
        <v>19544.555640000002</v>
      </c>
      <c r="I11" s="116">
        <f>I12+I20+I29+I67+I60</f>
        <v>16912.639</v>
      </c>
      <c r="J11" s="116">
        <f>J12+J20+J29+J67+J60</f>
        <v>16912.639</v>
      </c>
    </row>
    <row r="12" spans="1:10" ht="51.75" customHeight="1">
      <c r="A12" s="20" t="s">
        <v>162</v>
      </c>
      <c r="B12" s="13">
        <v>716</v>
      </c>
      <c r="C12" s="17" t="s">
        <v>10</v>
      </c>
      <c r="D12" s="17" t="s">
        <v>11</v>
      </c>
      <c r="E12" s="221" t="s">
        <v>114</v>
      </c>
      <c r="F12" s="208"/>
      <c r="G12" s="17" t="s">
        <v>87</v>
      </c>
      <c r="H12" s="116">
        <f>H15</f>
        <v>1771.539</v>
      </c>
      <c r="I12" s="116">
        <f>I15</f>
        <v>1771.539</v>
      </c>
      <c r="J12" s="116">
        <f>J15</f>
        <v>1771.539</v>
      </c>
    </row>
    <row r="13" spans="1:10" ht="27" customHeight="1">
      <c r="A13" s="30" t="s">
        <v>113</v>
      </c>
      <c r="B13" s="1">
        <v>716</v>
      </c>
      <c r="C13" s="6" t="s">
        <v>10</v>
      </c>
      <c r="D13" s="6" t="s">
        <v>11</v>
      </c>
      <c r="E13" s="201" t="s">
        <v>115</v>
      </c>
      <c r="F13" s="202"/>
      <c r="G13" s="6" t="s">
        <v>87</v>
      </c>
      <c r="H13" s="117">
        <f>H15</f>
        <v>1771.539</v>
      </c>
      <c r="I13" s="117">
        <f>I15</f>
        <v>1771.539</v>
      </c>
      <c r="J13" s="117">
        <f>J15</f>
        <v>1771.539</v>
      </c>
    </row>
    <row r="14" spans="1:10" ht="40.5" customHeight="1">
      <c r="A14" s="30" t="s">
        <v>117</v>
      </c>
      <c r="B14" s="1">
        <v>716</v>
      </c>
      <c r="C14" s="6" t="s">
        <v>10</v>
      </c>
      <c r="D14" s="6" t="s">
        <v>11</v>
      </c>
      <c r="E14" s="201" t="s">
        <v>115</v>
      </c>
      <c r="F14" s="202"/>
      <c r="G14" s="6" t="s">
        <v>87</v>
      </c>
      <c r="H14" s="117">
        <f>H15</f>
        <v>1771.539</v>
      </c>
      <c r="I14" s="117">
        <f aca="true" t="shared" si="0" ref="I14:J16">I15</f>
        <v>1771.539</v>
      </c>
      <c r="J14" s="117">
        <f t="shared" si="0"/>
        <v>1771.539</v>
      </c>
    </row>
    <row r="15" spans="1:10" ht="38.25">
      <c r="A15" s="91" t="s">
        <v>63</v>
      </c>
      <c r="B15" s="115">
        <v>716</v>
      </c>
      <c r="C15" s="71" t="s">
        <v>10</v>
      </c>
      <c r="D15" s="71" t="s">
        <v>11</v>
      </c>
      <c r="E15" s="209" t="s">
        <v>109</v>
      </c>
      <c r="F15" s="224"/>
      <c r="G15" s="71" t="s">
        <v>87</v>
      </c>
      <c r="H15" s="117">
        <f>H16</f>
        <v>1771.539</v>
      </c>
      <c r="I15" s="117">
        <f t="shared" si="0"/>
        <v>1771.539</v>
      </c>
      <c r="J15" s="117">
        <f t="shared" si="0"/>
        <v>1771.539</v>
      </c>
    </row>
    <row r="16" spans="1:10" ht="22.5">
      <c r="A16" s="73" t="s">
        <v>64</v>
      </c>
      <c r="B16" s="71" t="s">
        <v>12</v>
      </c>
      <c r="C16" s="71" t="s">
        <v>10</v>
      </c>
      <c r="D16" s="71" t="s">
        <v>11</v>
      </c>
      <c r="E16" s="209" t="s">
        <v>108</v>
      </c>
      <c r="F16" s="224"/>
      <c r="G16" s="71" t="s">
        <v>87</v>
      </c>
      <c r="H16" s="117">
        <f>H17</f>
        <v>1771.539</v>
      </c>
      <c r="I16" s="117">
        <f t="shared" si="0"/>
        <v>1771.539</v>
      </c>
      <c r="J16" s="117">
        <f t="shared" si="0"/>
        <v>1771.539</v>
      </c>
    </row>
    <row r="17" spans="1:10" ht="27.75" customHeight="1">
      <c r="A17" s="73" t="s">
        <v>119</v>
      </c>
      <c r="B17" s="71" t="s">
        <v>12</v>
      </c>
      <c r="C17" s="71" t="s">
        <v>10</v>
      </c>
      <c r="D17" s="71" t="s">
        <v>11</v>
      </c>
      <c r="E17" s="209" t="s">
        <v>108</v>
      </c>
      <c r="F17" s="224"/>
      <c r="G17" s="71" t="s">
        <v>112</v>
      </c>
      <c r="H17" s="117">
        <f>H19+H18</f>
        <v>1771.539</v>
      </c>
      <c r="I17" s="117">
        <f>I19+I18</f>
        <v>1771.539</v>
      </c>
      <c r="J17" s="117">
        <f>J19+J18</f>
        <v>1771.539</v>
      </c>
    </row>
    <row r="18" spans="1:10" s="72" customFormat="1" ht="34.5" customHeight="1">
      <c r="A18" s="73" t="s">
        <v>120</v>
      </c>
      <c r="B18" s="71" t="s">
        <v>12</v>
      </c>
      <c r="C18" s="71" t="s">
        <v>10</v>
      </c>
      <c r="D18" s="71" t="s">
        <v>11</v>
      </c>
      <c r="E18" s="209" t="s">
        <v>108</v>
      </c>
      <c r="F18" s="224"/>
      <c r="G18" s="71" t="s">
        <v>80</v>
      </c>
      <c r="H18" s="117">
        <v>1360.629</v>
      </c>
      <c r="I18" s="117">
        <v>1360.629</v>
      </c>
      <c r="J18" s="117">
        <v>1360.629</v>
      </c>
    </row>
    <row r="19" spans="1:10" s="72" customFormat="1" ht="16.5" customHeight="1">
      <c r="A19" s="73" t="s">
        <v>18</v>
      </c>
      <c r="B19" s="71" t="s">
        <v>12</v>
      </c>
      <c r="C19" s="71" t="s">
        <v>10</v>
      </c>
      <c r="D19" s="71" t="s">
        <v>11</v>
      </c>
      <c r="E19" s="209" t="s">
        <v>108</v>
      </c>
      <c r="F19" s="224"/>
      <c r="G19" s="71" t="s">
        <v>111</v>
      </c>
      <c r="H19" s="117">
        <v>410.91</v>
      </c>
      <c r="I19" s="117">
        <v>410.91</v>
      </c>
      <c r="J19" s="117">
        <v>410.91</v>
      </c>
    </row>
    <row r="20" spans="1:10" s="52" customFormat="1" ht="66.75" customHeight="1">
      <c r="A20" s="69" t="s">
        <v>163</v>
      </c>
      <c r="B20" s="17">
        <v>716</v>
      </c>
      <c r="C20" s="17" t="s">
        <v>10</v>
      </c>
      <c r="D20" s="17" t="s">
        <v>33</v>
      </c>
      <c r="E20" s="206" t="s">
        <v>114</v>
      </c>
      <c r="F20" s="208"/>
      <c r="G20" s="17" t="s">
        <v>87</v>
      </c>
      <c r="H20" s="116">
        <f>H23</f>
        <v>1088</v>
      </c>
      <c r="I20" s="116">
        <f>I23</f>
        <v>0</v>
      </c>
      <c r="J20" s="116">
        <f>J23</f>
        <v>0</v>
      </c>
    </row>
    <row r="21" spans="1:10" s="64" customFormat="1" ht="30" customHeight="1">
      <c r="A21" s="107" t="s">
        <v>113</v>
      </c>
      <c r="B21" s="6">
        <v>716</v>
      </c>
      <c r="C21" s="6" t="s">
        <v>10</v>
      </c>
      <c r="D21" s="6" t="s">
        <v>33</v>
      </c>
      <c r="E21" s="213" t="s">
        <v>115</v>
      </c>
      <c r="F21" s="214"/>
      <c r="G21" s="6" t="s">
        <v>87</v>
      </c>
      <c r="H21" s="117">
        <f aca="true" t="shared" si="1" ref="H21:J22">H23</f>
        <v>1088</v>
      </c>
      <c r="I21" s="117">
        <f t="shared" si="1"/>
        <v>0</v>
      </c>
      <c r="J21" s="117">
        <f t="shared" si="1"/>
        <v>0</v>
      </c>
    </row>
    <row r="22" spans="1:10" s="64" customFormat="1" ht="42" customHeight="1">
      <c r="A22" s="107" t="s">
        <v>117</v>
      </c>
      <c r="B22" s="6">
        <v>716</v>
      </c>
      <c r="C22" s="6" t="s">
        <v>10</v>
      </c>
      <c r="D22" s="6" t="s">
        <v>33</v>
      </c>
      <c r="E22" s="213" t="s">
        <v>115</v>
      </c>
      <c r="F22" s="214"/>
      <c r="G22" s="6" t="s">
        <v>87</v>
      </c>
      <c r="H22" s="117">
        <f t="shared" si="1"/>
        <v>1088</v>
      </c>
      <c r="I22" s="117">
        <f t="shared" si="1"/>
        <v>0</v>
      </c>
      <c r="J22" s="117">
        <f t="shared" si="1"/>
        <v>0</v>
      </c>
    </row>
    <row r="23" spans="1:10" ht="42.75" customHeight="1">
      <c r="A23" s="30" t="s">
        <v>63</v>
      </c>
      <c r="B23" s="6">
        <v>716</v>
      </c>
      <c r="C23" s="6" t="s">
        <v>10</v>
      </c>
      <c r="D23" s="6" t="s">
        <v>33</v>
      </c>
      <c r="E23" s="213" t="s">
        <v>109</v>
      </c>
      <c r="F23" s="214"/>
      <c r="G23" s="6" t="s">
        <v>87</v>
      </c>
      <c r="H23" s="117">
        <f>H24</f>
        <v>1088</v>
      </c>
      <c r="I23" s="117">
        <f>I24</f>
        <v>0</v>
      </c>
      <c r="J23" s="117">
        <f>J24</f>
        <v>0</v>
      </c>
    </row>
    <row r="24" spans="1:10" ht="22.5">
      <c r="A24" s="8" t="s">
        <v>64</v>
      </c>
      <c r="B24" s="6">
        <v>716</v>
      </c>
      <c r="C24" s="6" t="s">
        <v>10</v>
      </c>
      <c r="D24" s="6" t="s">
        <v>33</v>
      </c>
      <c r="E24" s="213" t="s">
        <v>108</v>
      </c>
      <c r="F24" s="234"/>
      <c r="G24" s="6" t="s">
        <v>87</v>
      </c>
      <c r="H24" s="117">
        <f>H26</f>
        <v>1088</v>
      </c>
      <c r="I24" s="117">
        <f>I26</f>
        <v>0</v>
      </c>
      <c r="J24" s="117">
        <f>J26</f>
        <v>0</v>
      </c>
    </row>
    <row r="25" spans="1:10" ht="18" customHeight="1" hidden="1">
      <c r="A25" s="8" t="s">
        <v>95</v>
      </c>
      <c r="B25" s="6">
        <v>716</v>
      </c>
      <c r="C25" s="6" t="s">
        <v>10</v>
      </c>
      <c r="D25" s="6" t="s">
        <v>33</v>
      </c>
      <c r="E25" s="213" t="s">
        <v>108</v>
      </c>
      <c r="F25" s="234"/>
      <c r="G25" s="6"/>
      <c r="H25" s="117">
        <v>0</v>
      </c>
      <c r="I25" s="117">
        <v>0</v>
      </c>
      <c r="J25" s="117">
        <v>0</v>
      </c>
    </row>
    <row r="26" spans="1:10" ht="28.5" customHeight="1">
      <c r="A26" s="73" t="s">
        <v>121</v>
      </c>
      <c r="B26" s="88" t="s">
        <v>12</v>
      </c>
      <c r="C26" s="88" t="s">
        <v>10</v>
      </c>
      <c r="D26" s="88" t="s">
        <v>33</v>
      </c>
      <c r="E26" s="211" t="s">
        <v>108</v>
      </c>
      <c r="F26" s="205"/>
      <c r="G26" s="84" t="s">
        <v>16</v>
      </c>
      <c r="H26" s="116">
        <f>H28</f>
        <v>1088</v>
      </c>
      <c r="I26" s="116">
        <f>I28</f>
        <v>0</v>
      </c>
      <c r="J26" s="116">
        <f>J28</f>
        <v>0</v>
      </c>
    </row>
    <row r="27" spans="1:10" ht="34.5" customHeight="1">
      <c r="A27" s="73" t="s">
        <v>128</v>
      </c>
      <c r="B27" s="71" t="s">
        <v>12</v>
      </c>
      <c r="C27" s="71" t="s">
        <v>10</v>
      </c>
      <c r="D27" s="71" t="s">
        <v>33</v>
      </c>
      <c r="E27" s="209" t="s">
        <v>108</v>
      </c>
      <c r="F27" s="224"/>
      <c r="G27" s="71" t="s">
        <v>123</v>
      </c>
      <c r="H27" s="117">
        <f>H28</f>
        <v>1088</v>
      </c>
      <c r="I27" s="117">
        <f>I28</f>
        <v>0</v>
      </c>
      <c r="J27" s="117">
        <f>J28</f>
        <v>0</v>
      </c>
    </row>
    <row r="28" spans="1:10" ht="23.25" customHeight="1">
      <c r="A28" s="73" t="s">
        <v>124</v>
      </c>
      <c r="B28" s="71" t="s">
        <v>12</v>
      </c>
      <c r="C28" s="71" t="s">
        <v>10</v>
      </c>
      <c r="D28" s="71" t="s">
        <v>33</v>
      </c>
      <c r="E28" s="209" t="s">
        <v>108</v>
      </c>
      <c r="F28" s="224"/>
      <c r="G28" s="71" t="s">
        <v>84</v>
      </c>
      <c r="H28" s="146">
        <v>1088</v>
      </c>
      <c r="I28" s="146">
        <v>0</v>
      </c>
      <c r="J28" s="146">
        <v>0</v>
      </c>
    </row>
    <row r="29" spans="1:10" ht="82.5" customHeight="1">
      <c r="A29" s="20" t="s">
        <v>164</v>
      </c>
      <c r="B29" s="12" t="s">
        <v>12</v>
      </c>
      <c r="C29" s="12" t="s">
        <v>10</v>
      </c>
      <c r="D29" s="12" t="s">
        <v>19</v>
      </c>
      <c r="E29" s="221" t="s">
        <v>114</v>
      </c>
      <c r="F29" s="208"/>
      <c r="G29" s="12" t="s">
        <v>87</v>
      </c>
      <c r="H29" s="116">
        <f>H32+H56+H50</f>
        <v>15961.61664</v>
      </c>
      <c r="I29" s="116">
        <f>I32+I56+I50</f>
        <v>15041.1</v>
      </c>
      <c r="J29" s="116">
        <f>J32+J56+J50</f>
        <v>15041.1</v>
      </c>
    </row>
    <row r="30" spans="1:10" ht="33" customHeight="1">
      <c r="A30" s="107" t="s">
        <v>113</v>
      </c>
      <c r="B30" s="6">
        <v>716</v>
      </c>
      <c r="C30" s="6" t="s">
        <v>10</v>
      </c>
      <c r="D30" s="6" t="s">
        <v>19</v>
      </c>
      <c r="E30" s="213" t="s">
        <v>115</v>
      </c>
      <c r="F30" s="214"/>
      <c r="G30" s="6" t="s">
        <v>87</v>
      </c>
      <c r="H30" s="117">
        <f aca="true" t="shared" si="2" ref="H30:J31">H32</f>
        <v>15825.51664</v>
      </c>
      <c r="I30" s="117">
        <f t="shared" si="2"/>
        <v>14905</v>
      </c>
      <c r="J30" s="117">
        <f t="shared" si="2"/>
        <v>14905</v>
      </c>
    </row>
    <row r="31" spans="1:10" ht="44.25" customHeight="1">
      <c r="A31" s="107" t="s">
        <v>117</v>
      </c>
      <c r="B31" s="6">
        <v>716</v>
      </c>
      <c r="C31" s="6" t="s">
        <v>10</v>
      </c>
      <c r="D31" s="6" t="s">
        <v>19</v>
      </c>
      <c r="E31" s="213" t="s">
        <v>115</v>
      </c>
      <c r="F31" s="214"/>
      <c r="G31" s="6" t="s">
        <v>87</v>
      </c>
      <c r="H31" s="117">
        <f t="shared" si="2"/>
        <v>15825.51664</v>
      </c>
      <c r="I31" s="117">
        <f t="shared" si="2"/>
        <v>14905</v>
      </c>
      <c r="J31" s="117">
        <f t="shared" si="2"/>
        <v>14905</v>
      </c>
    </row>
    <row r="32" spans="1:10" ht="38.25">
      <c r="A32" s="30" t="s">
        <v>63</v>
      </c>
      <c r="B32" s="5" t="s">
        <v>12</v>
      </c>
      <c r="C32" s="5" t="s">
        <v>10</v>
      </c>
      <c r="D32" s="5" t="s">
        <v>19</v>
      </c>
      <c r="E32" s="213" t="s">
        <v>109</v>
      </c>
      <c r="F32" s="214"/>
      <c r="G32" s="5"/>
      <c r="H32" s="117">
        <f>H33</f>
        <v>15825.51664</v>
      </c>
      <c r="I32" s="117">
        <f>I33</f>
        <v>14905</v>
      </c>
      <c r="J32" s="117">
        <f>J33</f>
        <v>14905</v>
      </c>
    </row>
    <row r="33" spans="1:10" ht="22.5">
      <c r="A33" s="8" t="s">
        <v>64</v>
      </c>
      <c r="B33" s="5" t="s">
        <v>12</v>
      </c>
      <c r="C33" s="5" t="s">
        <v>10</v>
      </c>
      <c r="D33" s="5" t="s">
        <v>19</v>
      </c>
      <c r="E33" s="213" t="s">
        <v>108</v>
      </c>
      <c r="F33" s="214"/>
      <c r="G33" s="5"/>
      <c r="H33" s="117">
        <f>H34+H37+H42+H46+H47+H39</f>
        <v>15825.51664</v>
      </c>
      <c r="I33" s="117">
        <f>I34+I37+I42+I47+I39</f>
        <v>14905</v>
      </c>
      <c r="J33" s="117">
        <f>J34+J37+J42+J47+J39</f>
        <v>14905</v>
      </c>
    </row>
    <row r="34" spans="1:10" s="52" customFormat="1" ht="22.5">
      <c r="A34" s="8" t="s">
        <v>119</v>
      </c>
      <c r="B34" s="5" t="s">
        <v>12</v>
      </c>
      <c r="C34" s="5" t="s">
        <v>10</v>
      </c>
      <c r="D34" s="5" t="s">
        <v>19</v>
      </c>
      <c r="E34" s="213" t="s">
        <v>108</v>
      </c>
      <c r="F34" s="214"/>
      <c r="G34" s="5" t="s">
        <v>112</v>
      </c>
      <c r="H34" s="146">
        <f>H36+H35</f>
        <v>12535</v>
      </c>
      <c r="I34" s="146">
        <f>I36+I35</f>
        <v>12535</v>
      </c>
      <c r="J34" s="146">
        <f>J36+J35</f>
        <v>12535</v>
      </c>
    </row>
    <row r="35" spans="1:10" ht="22.5">
      <c r="A35" s="73" t="s">
        <v>120</v>
      </c>
      <c r="B35" s="71" t="s">
        <v>12</v>
      </c>
      <c r="C35" s="71" t="s">
        <v>10</v>
      </c>
      <c r="D35" s="71" t="s">
        <v>19</v>
      </c>
      <c r="E35" s="213" t="s">
        <v>108</v>
      </c>
      <c r="F35" s="214"/>
      <c r="G35" s="71" t="s">
        <v>80</v>
      </c>
      <c r="H35" s="146">
        <v>9627</v>
      </c>
      <c r="I35" s="146">
        <v>9627</v>
      </c>
      <c r="J35" s="146">
        <v>9627</v>
      </c>
    </row>
    <row r="36" spans="1:10" ht="12.75" customHeight="1">
      <c r="A36" s="73" t="s">
        <v>18</v>
      </c>
      <c r="B36" s="71" t="s">
        <v>12</v>
      </c>
      <c r="C36" s="71" t="s">
        <v>10</v>
      </c>
      <c r="D36" s="71" t="s">
        <v>19</v>
      </c>
      <c r="E36" s="213" t="s">
        <v>108</v>
      </c>
      <c r="F36" s="214"/>
      <c r="G36" s="71" t="s">
        <v>111</v>
      </c>
      <c r="H36" s="146">
        <v>2908</v>
      </c>
      <c r="I36" s="146">
        <v>2908</v>
      </c>
      <c r="J36" s="146">
        <v>2908</v>
      </c>
    </row>
    <row r="37" spans="1:10" s="61" customFormat="1" ht="34.5" customHeight="1">
      <c r="A37" s="8" t="s">
        <v>81</v>
      </c>
      <c r="B37" s="59" t="s">
        <v>12</v>
      </c>
      <c r="C37" s="59" t="s">
        <v>10</v>
      </c>
      <c r="D37" s="59" t="s">
        <v>19</v>
      </c>
      <c r="E37" s="213" t="s">
        <v>108</v>
      </c>
      <c r="F37" s="214"/>
      <c r="G37" s="59" t="s">
        <v>112</v>
      </c>
      <c r="H37" s="118">
        <f>H38</f>
        <v>50</v>
      </c>
      <c r="I37" s="118">
        <f>I38</f>
        <v>50</v>
      </c>
      <c r="J37" s="118">
        <f>J38</f>
        <v>50</v>
      </c>
    </row>
    <row r="38" spans="1:10" ht="12.75" customHeight="1">
      <c r="A38" s="8" t="s">
        <v>17</v>
      </c>
      <c r="B38" s="5" t="s">
        <v>12</v>
      </c>
      <c r="C38" s="5" t="s">
        <v>10</v>
      </c>
      <c r="D38" s="5" t="s">
        <v>19</v>
      </c>
      <c r="E38" s="213" t="s">
        <v>108</v>
      </c>
      <c r="F38" s="214"/>
      <c r="G38" s="5" t="s">
        <v>82</v>
      </c>
      <c r="H38" s="117">
        <v>50</v>
      </c>
      <c r="I38" s="117">
        <v>50</v>
      </c>
      <c r="J38" s="117">
        <v>50</v>
      </c>
    </row>
    <row r="39" spans="1:10" s="80" customFormat="1" ht="22.5">
      <c r="A39" s="73" t="s">
        <v>121</v>
      </c>
      <c r="B39" s="88" t="s">
        <v>12</v>
      </c>
      <c r="C39" s="88" t="s">
        <v>10</v>
      </c>
      <c r="D39" s="88" t="s">
        <v>19</v>
      </c>
      <c r="E39" s="211" t="s">
        <v>108</v>
      </c>
      <c r="F39" s="205"/>
      <c r="G39" s="84" t="s">
        <v>16</v>
      </c>
      <c r="H39" s="116">
        <f>H41</f>
        <v>790.1</v>
      </c>
      <c r="I39" s="116">
        <f>I41</f>
        <v>550</v>
      </c>
      <c r="J39" s="116">
        <f>J41</f>
        <v>550</v>
      </c>
    </row>
    <row r="40" spans="1:10" s="72" customFormat="1" ht="33.75">
      <c r="A40" s="73" t="s">
        <v>128</v>
      </c>
      <c r="B40" s="71" t="s">
        <v>12</v>
      </c>
      <c r="C40" s="71" t="s">
        <v>10</v>
      </c>
      <c r="D40" s="71" t="s">
        <v>19</v>
      </c>
      <c r="E40" s="209" t="s">
        <v>108</v>
      </c>
      <c r="F40" s="224"/>
      <c r="G40" s="71" t="s">
        <v>123</v>
      </c>
      <c r="H40" s="117">
        <f>H41</f>
        <v>790.1</v>
      </c>
      <c r="I40" s="117">
        <f>I41</f>
        <v>550</v>
      </c>
      <c r="J40" s="117">
        <f>J41</f>
        <v>550</v>
      </c>
    </row>
    <row r="41" spans="1:10" s="72" customFormat="1" ht="22.5">
      <c r="A41" s="114" t="s">
        <v>97</v>
      </c>
      <c r="B41" s="71" t="s">
        <v>12</v>
      </c>
      <c r="C41" s="71" t="s">
        <v>10</v>
      </c>
      <c r="D41" s="71" t="s">
        <v>19</v>
      </c>
      <c r="E41" s="209" t="s">
        <v>108</v>
      </c>
      <c r="F41" s="224"/>
      <c r="G41" s="71" t="s">
        <v>96</v>
      </c>
      <c r="H41" s="117">
        <v>790.1</v>
      </c>
      <c r="I41" s="117">
        <v>550</v>
      </c>
      <c r="J41" s="117">
        <v>550</v>
      </c>
    </row>
    <row r="42" spans="1:10" s="80" customFormat="1" ht="22.5">
      <c r="A42" s="73" t="s">
        <v>121</v>
      </c>
      <c r="B42" s="88" t="s">
        <v>12</v>
      </c>
      <c r="C42" s="88" t="s">
        <v>10</v>
      </c>
      <c r="D42" s="88" t="s">
        <v>19</v>
      </c>
      <c r="E42" s="211" t="s">
        <v>108</v>
      </c>
      <c r="F42" s="205"/>
      <c r="G42" s="84" t="s">
        <v>16</v>
      </c>
      <c r="H42" s="116">
        <f>H43</f>
        <v>2194</v>
      </c>
      <c r="I42" s="116">
        <f>I43</f>
        <v>1750</v>
      </c>
      <c r="J42" s="116">
        <f>J43</f>
        <v>1750</v>
      </c>
    </row>
    <row r="43" spans="1:10" s="72" customFormat="1" ht="33.75">
      <c r="A43" s="73" t="s">
        <v>128</v>
      </c>
      <c r="B43" s="71" t="s">
        <v>12</v>
      </c>
      <c r="C43" s="71" t="s">
        <v>10</v>
      </c>
      <c r="D43" s="71" t="s">
        <v>19</v>
      </c>
      <c r="E43" s="209" t="s">
        <v>108</v>
      </c>
      <c r="F43" s="224"/>
      <c r="G43" s="71" t="s">
        <v>123</v>
      </c>
      <c r="H43" s="117">
        <f>H44+H45</f>
        <v>2194</v>
      </c>
      <c r="I43" s="117">
        <f>I44+I45</f>
        <v>1750</v>
      </c>
      <c r="J43" s="117">
        <f>J44+J45</f>
        <v>1750</v>
      </c>
    </row>
    <row r="44" spans="1:11" s="72" customFormat="1" ht="36" customHeight="1">
      <c r="A44" s="73" t="s">
        <v>124</v>
      </c>
      <c r="B44" s="71" t="s">
        <v>12</v>
      </c>
      <c r="C44" s="71" t="s">
        <v>10</v>
      </c>
      <c r="D44" s="71" t="s">
        <v>19</v>
      </c>
      <c r="E44" s="209" t="s">
        <v>108</v>
      </c>
      <c r="F44" s="224"/>
      <c r="G44" s="71" t="s">
        <v>84</v>
      </c>
      <c r="H44" s="117">
        <v>1894</v>
      </c>
      <c r="I44" s="117">
        <v>1450</v>
      </c>
      <c r="J44" s="117">
        <v>1450</v>
      </c>
      <c r="K44" s="72">
        <v>504</v>
      </c>
    </row>
    <row r="45" spans="1:10" s="72" customFormat="1" ht="21" customHeight="1">
      <c r="A45" s="73" t="s">
        <v>184</v>
      </c>
      <c r="B45" s="71" t="s">
        <v>12</v>
      </c>
      <c r="C45" s="71" t="s">
        <v>10</v>
      </c>
      <c r="D45" s="71" t="s">
        <v>19</v>
      </c>
      <c r="E45" s="209" t="s">
        <v>108</v>
      </c>
      <c r="F45" s="224"/>
      <c r="G45" s="71" t="s">
        <v>183</v>
      </c>
      <c r="H45" s="117">
        <v>300</v>
      </c>
      <c r="I45" s="117">
        <v>300</v>
      </c>
      <c r="J45" s="117">
        <v>300</v>
      </c>
    </row>
    <row r="46" spans="1:11" s="72" customFormat="1" ht="94.5" customHeight="1">
      <c r="A46" s="89" t="s">
        <v>246</v>
      </c>
      <c r="B46" s="88" t="s">
        <v>12</v>
      </c>
      <c r="C46" s="88" t="s">
        <v>10</v>
      </c>
      <c r="D46" s="88" t="s">
        <v>19</v>
      </c>
      <c r="E46" s="204" t="s">
        <v>108</v>
      </c>
      <c r="F46" s="205"/>
      <c r="G46" s="88" t="s">
        <v>247</v>
      </c>
      <c r="H46" s="116">
        <v>17.41664</v>
      </c>
      <c r="I46" s="117"/>
      <c r="J46" s="117"/>
      <c r="K46" s="72">
        <v>11.63934</v>
      </c>
    </row>
    <row r="47" spans="1:10" s="52" customFormat="1" ht="21" customHeight="1">
      <c r="A47" s="89" t="s">
        <v>88</v>
      </c>
      <c r="B47" s="88" t="s">
        <v>12</v>
      </c>
      <c r="C47" s="88" t="s">
        <v>10</v>
      </c>
      <c r="D47" s="88" t="s">
        <v>19</v>
      </c>
      <c r="E47" s="204" t="s">
        <v>108</v>
      </c>
      <c r="F47" s="205"/>
      <c r="G47" s="90">
        <v>850</v>
      </c>
      <c r="H47" s="116">
        <f>H48+H49</f>
        <v>239</v>
      </c>
      <c r="I47" s="116">
        <f>I48</f>
        <v>20</v>
      </c>
      <c r="J47" s="116">
        <f>J48</f>
        <v>20</v>
      </c>
    </row>
    <row r="48" spans="1:10" ht="12.75" customHeight="1">
      <c r="A48" s="73" t="s">
        <v>89</v>
      </c>
      <c r="B48" s="71" t="s">
        <v>12</v>
      </c>
      <c r="C48" s="71" t="s">
        <v>10</v>
      </c>
      <c r="D48" s="71" t="s">
        <v>19</v>
      </c>
      <c r="E48" s="222" t="s">
        <v>108</v>
      </c>
      <c r="F48" s="223"/>
      <c r="G48" s="77">
        <v>852</v>
      </c>
      <c r="H48" s="117">
        <v>24</v>
      </c>
      <c r="I48" s="117">
        <v>20</v>
      </c>
      <c r="J48" s="117">
        <v>20</v>
      </c>
    </row>
    <row r="49" spans="1:12" ht="16.5" customHeight="1">
      <c r="A49" s="73" t="s">
        <v>188</v>
      </c>
      <c r="B49" s="71" t="s">
        <v>12</v>
      </c>
      <c r="C49" s="71" t="s">
        <v>10</v>
      </c>
      <c r="D49" s="71" t="s">
        <v>19</v>
      </c>
      <c r="E49" s="222" t="s">
        <v>108</v>
      </c>
      <c r="F49" s="223"/>
      <c r="G49" s="77">
        <v>853</v>
      </c>
      <c r="H49" s="117">
        <v>215</v>
      </c>
      <c r="I49" s="117">
        <v>0</v>
      </c>
      <c r="J49" s="117">
        <v>0</v>
      </c>
      <c r="K49" s="189">
        <v>200</v>
      </c>
      <c r="L49" s="190"/>
    </row>
    <row r="50" spans="1:10" ht="45">
      <c r="A50" s="89" t="s">
        <v>156</v>
      </c>
      <c r="B50" s="84" t="s">
        <v>12</v>
      </c>
      <c r="C50" s="84" t="s">
        <v>10</v>
      </c>
      <c r="D50" s="109" t="s">
        <v>19</v>
      </c>
      <c r="E50" s="204" t="s">
        <v>157</v>
      </c>
      <c r="F50" s="205"/>
      <c r="G50" s="110"/>
      <c r="H50" s="113">
        <f>SUM(H51,H54)</f>
        <v>135.4</v>
      </c>
      <c r="I50" s="113">
        <f>SUM(I51,I54)</f>
        <v>135.4</v>
      </c>
      <c r="J50" s="113">
        <f>SUM(J51,J54)</f>
        <v>135.4</v>
      </c>
    </row>
    <row r="51" spans="1:10" s="61" customFormat="1" ht="33.75" customHeight="1">
      <c r="A51" s="81" t="s">
        <v>81</v>
      </c>
      <c r="B51" s="131" t="s">
        <v>12</v>
      </c>
      <c r="C51" s="131" t="s">
        <v>10</v>
      </c>
      <c r="D51" s="132" t="s">
        <v>19</v>
      </c>
      <c r="E51" s="225" t="s">
        <v>157</v>
      </c>
      <c r="F51" s="226"/>
      <c r="G51" s="133">
        <v>120</v>
      </c>
      <c r="H51" s="134">
        <f>SUM(H52:H53)</f>
        <v>128.63</v>
      </c>
      <c r="I51" s="134">
        <f>SUM(I52:I53)</f>
        <v>128.63</v>
      </c>
      <c r="J51" s="134">
        <f>SUM(J52:J53)</f>
        <v>128.63</v>
      </c>
    </row>
    <row r="52" spans="1:10" ht="28.5" customHeight="1">
      <c r="A52" s="73" t="s">
        <v>120</v>
      </c>
      <c r="B52" s="74" t="s">
        <v>12</v>
      </c>
      <c r="C52" s="74" t="s">
        <v>10</v>
      </c>
      <c r="D52" s="135" t="s">
        <v>19</v>
      </c>
      <c r="E52" s="227" t="s">
        <v>157</v>
      </c>
      <c r="F52" s="228"/>
      <c r="G52" s="110">
        <v>121</v>
      </c>
      <c r="H52" s="127">
        <v>98.79416</v>
      </c>
      <c r="I52" s="127">
        <v>98.79416</v>
      </c>
      <c r="J52" s="127">
        <v>98.79416</v>
      </c>
    </row>
    <row r="53" spans="1:10" ht="20.25" customHeight="1">
      <c r="A53" s="73" t="s">
        <v>18</v>
      </c>
      <c r="B53" s="74" t="s">
        <v>12</v>
      </c>
      <c r="C53" s="74" t="s">
        <v>10</v>
      </c>
      <c r="D53" s="135" t="s">
        <v>19</v>
      </c>
      <c r="E53" s="227" t="s">
        <v>157</v>
      </c>
      <c r="F53" s="228"/>
      <c r="G53" s="110">
        <v>129</v>
      </c>
      <c r="H53" s="127">
        <v>29.83584</v>
      </c>
      <c r="I53" s="127">
        <v>29.83584</v>
      </c>
      <c r="J53" s="127">
        <v>29.83584</v>
      </c>
    </row>
    <row r="54" spans="1:10" s="61" customFormat="1" ht="34.5" customHeight="1">
      <c r="A54" s="81" t="s">
        <v>128</v>
      </c>
      <c r="B54" s="131" t="s">
        <v>12</v>
      </c>
      <c r="C54" s="131" t="s">
        <v>10</v>
      </c>
      <c r="D54" s="132" t="s">
        <v>19</v>
      </c>
      <c r="E54" s="225" t="s">
        <v>157</v>
      </c>
      <c r="F54" s="226"/>
      <c r="G54" s="133">
        <v>200</v>
      </c>
      <c r="H54" s="134">
        <f>SUM(H55)</f>
        <v>6.77</v>
      </c>
      <c r="I54" s="134">
        <f>SUM(I55)</f>
        <v>6.77</v>
      </c>
      <c r="J54" s="134">
        <f>SUM(J55)</f>
        <v>6.77</v>
      </c>
    </row>
    <row r="55" spans="1:10" ht="20.25" customHeight="1">
      <c r="A55" s="73" t="s">
        <v>124</v>
      </c>
      <c r="B55" s="74" t="s">
        <v>12</v>
      </c>
      <c r="C55" s="74" t="s">
        <v>10</v>
      </c>
      <c r="D55" s="135" t="s">
        <v>19</v>
      </c>
      <c r="E55" s="227" t="s">
        <v>157</v>
      </c>
      <c r="F55" s="228"/>
      <c r="G55" s="130">
        <v>244</v>
      </c>
      <c r="H55" s="113">
        <v>6.77</v>
      </c>
      <c r="I55" s="113">
        <v>6.77</v>
      </c>
      <c r="J55" s="113">
        <v>6.77</v>
      </c>
    </row>
    <row r="56" spans="1:10" ht="90">
      <c r="A56" s="73" t="s">
        <v>125</v>
      </c>
      <c r="B56" s="84" t="s">
        <v>12</v>
      </c>
      <c r="C56" s="84" t="s">
        <v>10</v>
      </c>
      <c r="D56" s="109" t="s">
        <v>19</v>
      </c>
      <c r="E56" s="204" t="s">
        <v>126</v>
      </c>
      <c r="F56" s="205"/>
      <c r="G56" s="110">
        <v>200</v>
      </c>
      <c r="H56" s="116">
        <f>H59</f>
        <v>0.7</v>
      </c>
      <c r="I56" s="116">
        <f>I59</f>
        <v>0.7</v>
      </c>
      <c r="J56" s="116">
        <f>J59</f>
        <v>0.7</v>
      </c>
    </row>
    <row r="57" spans="1:10" s="80" customFormat="1" ht="22.5">
      <c r="A57" s="73" t="s">
        <v>121</v>
      </c>
      <c r="B57" s="71" t="s">
        <v>12</v>
      </c>
      <c r="C57" s="71" t="s">
        <v>10</v>
      </c>
      <c r="D57" s="71" t="s">
        <v>19</v>
      </c>
      <c r="E57" s="209" t="s">
        <v>126</v>
      </c>
      <c r="F57" s="224"/>
      <c r="G57" s="74" t="s">
        <v>16</v>
      </c>
      <c r="H57" s="117">
        <f>H59</f>
        <v>0.7</v>
      </c>
      <c r="I57" s="117">
        <f>I59</f>
        <v>0.7</v>
      </c>
      <c r="J57" s="117">
        <f>J59</f>
        <v>0.7</v>
      </c>
    </row>
    <row r="58" spans="1:10" s="72" customFormat="1" ht="33.75">
      <c r="A58" s="73" t="s">
        <v>122</v>
      </c>
      <c r="B58" s="71" t="s">
        <v>12</v>
      </c>
      <c r="C58" s="71" t="s">
        <v>10</v>
      </c>
      <c r="D58" s="71" t="s">
        <v>19</v>
      </c>
      <c r="E58" s="209" t="s">
        <v>126</v>
      </c>
      <c r="F58" s="224"/>
      <c r="G58" s="71" t="s">
        <v>123</v>
      </c>
      <c r="H58" s="117">
        <f>H59</f>
        <v>0.7</v>
      </c>
      <c r="I58" s="117">
        <f>I59</f>
        <v>0.7</v>
      </c>
      <c r="J58" s="117">
        <f>J59</f>
        <v>0.7</v>
      </c>
    </row>
    <row r="59" spans="1:10" s="72" customFormat="1" ht="36" customHeight="1">
      <c r="A59" s="73" t="s">
        <v>124</v>
      </c>
      <c r="B59" s="71" t="s">
        <v>12</v>
      </c>
      <c r="C59" s="71" t="s">
        <v>10</v>
      </c>
      <c r="D59" s="71" t="s">
        <v>19</v>
      </c>
      <c r="E59" s="209" t="s">
        <v>126</v>
      </c>
      <c r="F59" s="224"/>
      <c r="G59" s="71" t="s">
        <v>84</v>
      </c>
      <c r="H59" s="117">
        <v>0.7</v>
      </c>
      <c r="I59" s="117">
        <v>0.7</v>
      </c>
      <c r="J59" s="117">
        <v>0.7</v>
      </c>
    </row>
    <row r="60" spans="1:10" s="80" customFormat="1" ht="25.5">
      <c r="A60" s="87" t="s">
        <v>48</v>
      </c>
      <c r="B60" s="88" t="s">
        <v>12</v>
      </c>
      <c r="C60" s="88" t="s">
        <v>10</v>
      </c>
      <c r="D60" s="88" t="s">
        <v>47</v>
      </c>
      <c r="E60" s="221" t="s">
        <v>114</v>
      </c>
      <c r="F60" s="208"/>
      <c r="G60" s="88"/>
      <c r="H60" s="116">
        <f aca="true" t="shared" si="3" ref="H60:J61">H63</f>
        <v>623.4</v>
      </c>
      <c r="I60" s="116">
        <f t="shared" si="3"/>
        <v>0</v>
      </c>
      <c r="J60" s="116">
        <f t="shared" si="3"/>
        <v>0</v>
      </c>
    </row>
    <row r="61" spans="1:10" s="72" customFormat="1" ht="23.25" customHeight="1">
      <c r="A61" s="107" t="s">
        <v>113</v>
      </c>
      <c r="B61" s="6">
        <v>716</v>
      </c>
      <c r="C61" s="6" t="s">
        <v>10</v>
      </c>
      <c r="D61" s="6" t="s">
        <v>47</v>
      </c>
      <c r="E61" s="213" t="s">
        <v>115</v>
      </c>
      <c r="F61" s="214"/>
      <c r="G61" s="6" t="s">
        <v>87</v>
      </c>
      <c r="H61" s="117">
        <f t="shared" si="3"/>
        <v>623.4</v>
      </c>
      <c r="I61" s="117">
        <f t="shared" si="3"/>
        <v>0</v>
      </c>
      <c r="J61" s="117">
        <f t="shared" si="3"/>
        <v>0</v>
      </c>
    </row>
    <row r="62" spans="1:10" s="72" customFormat="1" ht="36" customHeight="1">
      <c r="A62" s="107" t="s">
        <v>117</v>
      </c>
      <c r="B62" s="6">
        <v>716</v>
      </c>
      <c r="C62" s="6" t="s">
        <v>10</v>
      </c>
      <c r="D62" s="6" t="s">
        <v>47</v>
      </c>
      <c r="E62" s="213" t="s">
        <v>115</v>
      </c>
      <c r="F62" s="214"/>
      <c r="G62" s="6" t="s">
        <v>87</v>
      </c>
      <c r="H62" s="117">
        <f>H64</f>
        <v>623.4</v>
      </c>
      <c r="I62" s="117">
        <f>I64</f>
        <v>0</v>
      </c>
      <c r="J62" s="117">
        <f>J64</f>
        <v>0</v>
      </c>
    </row>
    <row r="63" spans="1:10" s="72" customFormat="1" ht="24">
      <c r="A63" s="79" t="s">
        <v>105</v>
      </c>
      <c r="B63" s="71" t="s">
        <v>12</v>
      </c>
      <c r="C63" s="71" t="s">
        <v>10</v>
      </c>
      <c r="D63" s="71" t="s">
        <v>47</v>
      </c>
      <c r="E63" s="204" t="s">
        <v>127</v>
      </c>
      <c r="F63" s="205"/>
      <c r="G63" s="71" t="s">
        <v>87</v>
      </c>
      <c r="H63" s="117">
        <f>H64</f>
        <v>623.4</v>
      </c>
      <c r="I63" s="117">
        <f aca="true" t="shared" si="4" ref="I63:J65">I64</f>
        <v>0</v>
      </c>
      <c r="J63" s="117">
        <f t="shared" si="4"/>
        <v>0</v>
      </c>
    </row>
    <row r="64" spans="1:10" ht="12.75">
      <c r="A64" s="79" t="s">
        <v>106</v>
      </c>
      <c r="B64" s="71" t="s">
        <v>12</v>
      </c>
      <c r="C64" s="71" t="s">
        <v>10</v>
      </c>
      <c r="D64" s="71" t="s">
        <v>47</v>
      </c>
      <c r="E64" s="227" t="s">
        <v>127</v>
      </c>
      <c r="F64" s="231"/>
      <c r="G64" s="71"/>
      <c r="H64" s="117">
        <f>H65</f>
        <v>623.4</v>
      </c>
      <c r="I64" s="117">
        <f t="shared" si="4"/>
        <v>0</v>
      </c>
      <c r="J64" s="117">
        <f t="shared" si="4"/>
        <v>0</v>
      </c>
    </row>
    <row r="65" spans="1:10" ht="12.75">
      <c r="A65" s="79" t="s">
        <v>15</v>
      </c>
      <c r="B65" s="71" t="s">
        <v>12</v>
      </c>
      <c r="C65" s="71" t="s">
        <v>10</v>
      </c>
      <c r="D65" s="71" t="s">
        <v>47</v>
      </c>
      <c r="E65" s="227" t="s">
        <v>127</v>
      </c>
      <c r="F65" s="231"/>
      <c r="G65" s="71" t="s">
        <v>187</v>
      </c>
      <c r="H65" s="117">
        <f>H66</f>
        <v>623.4</v>
      </c>
      <c r="I65" s="117">
        <f t="shared" si="4"/>
        <v>0</v>
      </c>
      <c r="J65" s="117">
        <f t="shared" si="4"/>
        <v>0</v>
      </c>
    </row>
    <row r="66" spans="1:10" ht="12.75">
      <c r="A66" s="79" t="s">
        <v>20</v>
      </c>
      <c r="B66" s="71" t="s">
        <v>12</v>
      </c>
      <c r="C66" s="71" t="s">
        <v>10</v>
      </c>
      <c r="D66" s="71" t="s">
        <v>47</v>
      </c>
      <c r="E66" s="229" t="s">
        <v>127</v>
      </c>
      <c r="F66" s="230"/>
      <c r="G66" s="71" t="s">
        <v>245</v>
      </c>
      <c r="H66" s="117">
        <v>623.4</v>
      </c>
      <c r="I66" s="117">
        <v>0</v>
      </c>
      <c r="J66" s="117">
        <v>0</v>
      </c>
    </row>
    <row r="67" spans="1:10" ht="12.75">
      <c r="A67" s="87" t="s">
        <v>29</v>
      </c>
      <c r="B67" s="88" t="s">
        <v>12</v>
      </c>
      <c r="C67" s="88" t="s">
        <v>10</v>
      </c>
      <c r="D67" s="111" t="s">
        <v>27</v>
      </c>
      <c r="E67" s="221" t="s">
        <v>114</v>
      </c>
      <c r="F67" s="208"/>
      <c r="G67" s="112" t="s">
        <v>87</v>
      </c>
      <c r="H67" s="116">
        <f>H68</f>
        <v>100</v>
      </c>
      <c r="I67" s="116">
        <f>I68</f>
        <v>100</v>
      </c>
      <c r="J67" s="116">
        <f>J68</f>
        <v>100</v>
      </c>
    </row>
    <row r="68" spans="1:10" ht="12.75" customHeight="1">
      <c r="A68" s="107" t="s">
        <v>113</v>
      </c>
      <c r="B68" s="6">
        <v>716</v>
      </c>
      <c r="C68" s="6" t="s">
        <v>10</v>
      </c>
      <c r="D68" s="6" t="s">
        <v>27</v>
      </c>
      <c r="E68" s="201" t="s">
        <v>118</v>
      </c>
      <c r="F68" s="202"/>
      <c r="G68" s="6" t="s">
        <v>87</v>
      </c>
      <c r="H68" s="117">
        <f>H71</f>
        <v>100</v>
      </c>
      <c r="I68" s="117">
        <f>I71</f>
        <v>100</v>
      </c>
      <c r="J68" s="117">
        <f>J71</f>
        <v>100</v>
      </c>
    </row>
    <row r="69" spans="1:10" ht="12.75" customHeight="1">
      <c r="A69" s="107" t="s">
        <v>117</v>
      </c>
      <c r="B69" s="6">
        <v>716</v>
      </c>
      <c r="C69" s="6" t="s">
        <v>10</v>
      </c>
      <c r="D69" s="6" t="s">
        <v>27</v>
      </c>
      <c r="E69" s="201" t="s">
        <v>118</v>
      </c>
      <c r="F69" s="202"/>
      <c r="G69" s="6" t="s">
        <v>87</v>
      </c>
      <c r="H69" s="117">
        <f>H71</f>
        <v>100</v>
      </c>
      <c r="I69" s="117">
        <f>I71</f>
        <v>100</v>
      </c>
      <c r="J69" s="117">
        <f>J71</f>
        <v>100</v>
      </c>
    </row>
    <row r="70" spans="1:10" ht="12.75" customHeight="1">
      <c r="A70" s="91" t="s">
        <v>63</v>
      </c>
      <c r="B70" s="71" t="s">
        <v>12</v>
      </c>
      <c r="C70" s="71" t="s">
        <v>10</v>
      </c>
      <c r="D70" s="71" t="s">
        <v>27</v>
      </c>
      <c r="E70" s="201" t="s">
        <v>118</v>
      </c>
      <c r="F70" s="202"/>
      <c r="G70" s="71"/>
      <c r="H70" s="117">
        <f aca="true" t="shared" si="5" ref="H70:J71">H71</f>
        <v>100</v>
      </c>
      <c r="I70" s="117">
        <f t="shared" si="5"/>
        <v>100</v>
      </c>
      <c r="J70" s="117">
        <f t="shared" si="5"/>
        <v>100</v>
      </c>
    </row>
    <row r="71" spans="1:10" ht="23.25" customHeight="1">
      <c r="A71" s="89" t="s">
        <v>65</v>
      </c>
      <c r="B71" s="71" t="s">
        <v>12</v>
      </c>
      <c r="C71" s="71" t="s">
        <v>10</v>
      </c>
      <c r="D71" s="71" t="s">
        <v>27</v>
      </c>
      <c r="E71" s="201" t="s">
        <v>129</v>
      </c>
      <c r="F71" s="202"/>
      <c r="G71" s="71" t="s">
        <v>91</v>
      </c>
      <c r="H71" s="117">
        <f t="shared" si="5"/>
        <v>100</v>
      </c>
      <c r="I71" s="117">
        <f t="shared" si="5"/>
        <v>100</v>
      </c>
      <c r="J71" s="117">
        <f t="shared" si="5"/>
        <v>100</v>
      </c>
    </row>
    <row r="72" spans="1:10" ht="12.75">
      <c r="A72" s="73" t="s">
        <v>94</v>
      </c>
      <c r="B72" s="71" t="s">
        <v>12</v>
      </c>
      <c r="C72" s="71" t="s">
        <v>10</v>
      </c>
      <c r="D72" s="71" t="s">
        <v>27</v>
      </c>
      <c r="E72" s="201" t="s">
        <v>129</v>
      </c>
      <c r="F72" s="202"/>
      <c r="G72" s="71" t="s">
        <v>91</v>
      </c>
      <c r="H72" s="117">
        <v>100</v>
      </c>
      <c r="I72" s="117">
        <v>100</v>
      </c>
      <c r="J72" s="117">
        <v>100</v>
      </c>
    </row>
    <row r="73" spans="1:10" ht="12.75">
      <c r="A73" s="92" t="s">
        <v>31</v>
      </c>
      <c r="B73" s="88" t="s">
        <v>12</v>
      </c>
      <c r="C73" s="93" t="s">
        <v>11</v>
      </c>
      <c r="D73" s="93"/>
      <c r="E73" s="221"/>
      <c r="F73" s="208"/>
      <c r="G73" s="106"/>
      <c r="H73" s="116">
        <f>H74</f>
        <v>137.29999999999998</v>
      </c>
      <c r="I73" s="116">
        <f>I74</f>
        <v>138.79999999999998</v>
      </c>
      <c r="J73" s="116">
        <f>J74</f>
        <v>144.5</v>
      </c>
    </row>
    <row r="74" spans="1:10" ht="25.5">
      <c r="A74" s="95" t="s">
        <v>32</v>
      </c>
      <c r="B74" s="71" t="s">
        <v>12</v>
      </c>
      <c r="C74" s="76" t="s">
        <v>11</v>
      </c>
      <c r="D74" s="76" t="s">
        <v>33</v>
      </c>
      <c r="E74" s="201" t="s">
        <v>114</v>
      </c>
      <c r="F74" s="202"/>
      <c r="G74" s="106" t="s">
        <v>87</v>
      </c>
      <c r="H74" s="117">
        <f>H76</f>
        <v>137.29999999999998</v>
      </c>
      <c r="I74" s="117">
        <f>I76</f>
        <v>138.79999999999998</v>
      </c>
      <c r="J74" s="117">
        <f>J76</f>
        <v>144.5</v>
      </c>
    </row>
    <row r="75" spans="1:10" ht="12.75" customHeight="1">
      <c r="A75" s="107" t="s">
        <v>113</v>
      </c>
      <c r="B75" s="6">
        <v>716</v>
      </c>
      <c r="C75" s="76" t="s">
        <v>11</v>
      </c>
      <c r="D75" s="76" t="s">
        <v>33</v>
      </c>
      <c r="E75" s="201" t="s">
        <v>130</v>
      </c>
      <c r="F75" s="202"/>
      <c r="G75" s="6" t="s">
        <v>87</v>
      </c>
      <c r="H75" s="117">
        <f>H76</f>
        <v>137.29999999999998</v>
      </c>
      <c r="I75" s="117">
        <f>I76</f>
        <v>138.79999999999998</v>
      </c>
      <c r="J75" s="117">
        <f>J76</f>
        <v>144.5</v>
      </c>
    </row>
    <row r="76" spans="1:10" ht="37.5" customHeight="1">
      <c r="A76" s="96" t="s">
        <v>66</v>
      </c>
      <c r="B76" s="71" t="s">
        <v>12</v>
      </c>
      <c r="C76" s="76" t="s">
        <v>11</v>
      </c>
      <c r="D76" s="76" t="s">
        <v>33</v>
      </c>
      <c r="E76" s="201" t="s">
        <v>131</v>
      </c>
      <c r="F76" s="202"/>
      <c r="G76" s="106"/>
      <c r="H76" s="117">
        <f>H77+H80</f>
        <v>137.29999999999998</v>
      </c>
      <c r="I76" s="117">
        <f>I77+I80</f>
        <v>138.79999999999998</v>
      </c>
      <c r="J76" s="117">
        <f>J77+J80</f>
        <v>144.5</v>
      </c>
    </row>
    <row r="77" spans="1:10" ht="22.5">
      <c r="A77" s="8" t="s">
        <v>119</v>
      </c>
      <c r="B77" s="5" t="s">
        <v>12</v>
      </c>
      <c r="C77" s="76" t="s">
        <v>11</v>
      </c>
      <c r="D77" s="76" t="s">
        <v>33</v>
      </c>
      <c r="E77" s="201" t="s">
        <v>131</v>
      </c>
      <c r="F77" s="202"/>
      <c r="G77" s="5" t="s">
        <v>112</v>
      </c>
      <c r="H77" s="117">
        <f>H79+H78</f>
        <v>130.2</v>
      </c>
      <c r="I77" s="117">
        <f>I79+I78</f>
        <v>130.2</v>
      </c>
      <c r="J77" s="117">
        <f>J79+J78</f>
        <v>130.2</v>
      </c>
    </row>
    <row r="78" spans="1:10" ht="22.5">
      <c r="A78" s="73" t="s">
        <v>120</v>
      </c>
      <c r="B78" s="71" t="s">
        <v>12</v>
      </c>
      <c r="C78" s="76" t="s">
        <v>11</v>
      </c>
      <c r="D78" s="76" t="s">
        <v>33</v>
      </c>
      <c r="E78" s="201" t="s">
        <v>131</v>
      </c>
      <c r="F78" s="202"/>
      <c r="G78" s="71" t="s">
        <v>80</v>
      </c>
      <c r="H78" s="117">
        <v>100</v>
      </c>
      <c r="I78" s="117">
        <v>100</v>
      </c>
      <c r="J78" s="117">
        <v>100</v>
      </c>
    </row>
    <row r="79" spans="1:10" ht="12.75">
      <c r="A79" s="73" t="s">
        <v>18</v>
      </c>
      <c r="B79" s="71" t="s">
        <v>12</v>
      </c>
      <c r="C79" s="76" t="s">
        <v>11</v>
      </c>
      <c r="D79" s="76" t="s">
        <v>33</v>
      </c>
      <c r="E79" s="201" t="s">
        <v>131</v>
      </c>
      <c r="F79" s="202"/>
      <c r="G79" s="71" t="s">
        <v>111</v>
      </c>
      <c r="H79" s="117">
        <v>30.2</v>
      </c>
      <c r="I79" s="117">
        <v>30.2</v>
      </c>
      <c r="J79" s="117">
        <v>30.2</v>
      </c>
    </row>
    <row r="80" spans="1:10" ht="22.5" customHeight="1">
      <c r="A80" s="89" t="s">
        <v>121</v>
      </c>
      <c r="B80" s="88" t="s">
        <v>12</v>
      </c>
      <c r="C80" s="76" t="s">
        <v>11</v>
      </c>
      <c r="D80" s="76" t="s">
        <v>33</v>
      </c>
      <c r="E80" s="201" t="s">
        <v>131</v>
      </c>
      <c r="F80" s="203"/>
      <c r="G80" s="84" t="s">
        <v>16</v>
      </c>
      <c r="H80" s="116">
        <f>H82</f>
        <v>7.1</v>
      </c>
      <c r="I80" s="116">
        <f>I82</f>
        <v>8.6</v>
      </c>
      <c r="J80" s="116">
        <f>J82</f>
        <v>14.3</v>
      </c>
    </row>
    <row r="81" spans="1:10" ht="33.75" customHeight="1">
      <c r="A81" s="73" t="s">
        <v>128</v>
      </c>
      <c r="B81" s="71" t="s">
        <v>12</v>
      </c>
      <c r="C81" s="76" t="s">
        <v>11</v>
      </c>
      <c r="D81" s="76" t="s">
        <v>33</v>
      </c>
      <c r="E81" s="201" t="s">
        <v>131</v>
      </c>
      <c r="F81" s="203"/>
      <c r="G81" s="71" t="s">
        <v>123</v>
      </c>
      <c r="H81" s="117">
        <f>H82</f>
        <v>7.1</v>
      </c>
      <c r="I81" s="117">
        <f>I82</f>
        <v>8.6</v>
      </c>
      <c r="J81" s="117">
        <f>J82</f>
        <v>14.3</v>
      </c>
    </row>
    <row r="82" spans="1:10" ht="33.75">
      <c r="A82" s="73" t="s">
        <v>124</v>
      </c>
      <c r="B82" s="71" t="s">
        <v>12</v>
      </c>
      <c r="C82" s="76" t="s">
        <v>11</v>
      </c>
      <c r="D82" s="76" t="s">
        <v>33</v>
      </c>
      <c r="E82" s="201" t="s">
        <v>131</v>
      </c>
      <c r="F82" s="203"/>
      <c r="G82" s="71" t="s">
        <v>84</v>
      </c>
      <c r="H82" s="117">
        <v>7.1</v>
      </c>
      <c r="I82" s="117">
        <v>8.6</v>
      </c>
      <c r="J82" s="117">
        <v>14.3</v>
      </c>
    </row>
    <row r="83" spans="1:10" ht="12.75" customHeight="1">
      <c r="A83" s="92" t="s">
        <v>132</v>
      </c>
      <c r="B83" s="88" t="s">
        <v>12</v>
      </c>
      <c r="C83" s="93" t="s">
        <v>33</v>
      </c>
      <c r="D83" s="93"/>
      <c r="E83" s="221"/>
      <c r="F83" s="208"/>
      <c r="G83" s="106"/>
      <c r="H83" s="116">
        <f>H84+H92</f>
        <v>100</v>
      </c>
      <c r="I83" s="116">
        <f>I84+I92</f>
        <v>100</v>
      </c>
      <c r="J83" s="116">
        <f>J84+J92</f>
        <v>100</v>
      </c>
    </row>
    <row r="84" spans="1:10" ht="51">
      <c r="A84" s="95" t="s">
        <v>67</v>
      </c>
      <c r="B84" s="84" t="s">
        <v>12</v>
      </c>
      <c r="C84" s="85" t="s">
        <v>33</v>
      </c>
      <c r="D84" s="85" t="s">
        <v>53</v>
      </c>
      <c r="E84" s="206" t="s">
        <v>114</v>
      </c>
      <c r="F84" s="208"/>
      <c r="G84" s="108" t="s">
        <v>87</v>
      </c>
      <c r="H84" s="116">
        <f aca="true" t="shared" si="6" ref="H84:J90">H85</f>
        <v>50</v>
      </c>
      <c r="I84" s="116">
        <f t="shared" si="6"/>
        <v>50</v>
      </c>
      <c r="J84" s="116">
        <f t="shared" si="6"/>
        <v>50</v>
      </c>
    </row>
    <row r="85" spans="1:10" ht="25.5">
      <c r="A85" s="107" t="s">
        <v>113</v>
      </c>
      <c r="B85" s="6">
        <v>716</v>
      </c>
      <c r="C85" s="76" t="s">
        <v>33</v>
      </c>
      <c r="D85" s="76" t="s">
        <v>53</v>
      </c>
      <c r="E85" s="201" t="s">
        <v>118</v>
      </c>
      <c r="F85" s="202"/>
      <c r="G85" s="6" t="s">
        <v>87</v>
      </c>
      <c r="H85" s="117">
        <f t="shared" si="6"/>
        <v>50</v>
      </c>
      <c r="I85" s="117">
        <f t="shared" si="6"/>
        <v>50</v>
      </c>
      <c r="J85" s="117">
        <f t="shared" si="6"/>
        <v>50</v>
      </c>
    </row>
    <row r="86" spans="1:10" ht="38.25">
      <c r="A86" s="107" t="s">
        <v>117</v>
      </c>
      <c r="B86" s="6">
        <v>716</v>
      </c>
      <c r="C86" s="76" t="s">
        <v>33</v>
      </c>
      <c r="D86" s="76" t="s">
        <v>53</v>
      </c>
      <c r="E86" s="201" t="s">
        <v>118</v>
      </c>
      <c r="F86" s="202"/>
      <c r="G86" s="6" t="s">
        <v>87</v>
      </c>
      <c r="H86" s="117">
        <f t="shared" si="6"/>
        <v>50</v>
      </c>
      <c r="I86" s="117">
        <f t="shared" si="6"/>
        <v>50</v>
      </c>
      <c r="J86" s="117">
        <f t="shared" si="6"/>
        <v>50</v>
      </c>
    </row>
    <row r="87" spans="1:10" ht="38.25">
      <c r="A87" s="30" t="s">
        <v>63</v>
      </c>
      <c r="B87" s="6">
        <v>716</v>
      </c>
      <c r="C87" s="76" t="s">
        <v>33</v>
      </c>
      <c r="D87" s="76" t="s">
        <v>53</v>
      </c>
      <c r="E87" s="201" t="s">
        <v>118</v>
      </c>
      <c r="F87" s="202"/>
      <c r="G87" s="6" t="s">
        <v>87</v>
      </c>
      <c r="H87" s="117">
        <f>H88</f>
        <v>50</v>
      </c>
      <c r="I87" s="117">
        <f t="shared" si="6"/>
        <v>50</v>
      </c>
      <c r="J87" s="117">
        <f t="shared" si="6"/>
        <v>50</v>
      </c>
    </row>
    <row r="88" spans="1:10" ht="22.5">
      <c r="A88" s="8" t="s">
        <v>178</v>
      </c>
      <c r="B88" s="6">
        <v>716</v>
      </c>
      <c r="C88" s="76" t="s">
        <v>33</v>
      </c>
      <c r="D88" s="76" t="s">
        <v>53</v>
      </c>
      <c r="E88" s="201" t="s">
        <v>133</v>
      </c>
      <c r="F88" s="202"/>
      <c r="G88" s="6" t="s">
        <v>87</v>
      </c>
      <c r="H88" s="117">
        <f t="shared" si="6"/>
        <v>50</v>
      </c>
      <c r="I88" s="117">
        <f t="shared" si="6"/>
        <v>50</v>
      </c>
      <c r="J88" s="117">
        <f t="shared" si="6"/>
        <v>50</v>
      </c>
    </row>
    <row r="89" spans="1:10" ht="27" customHeight="1">
      <c r="A89" s="89" t="s">
        <v>121</v>
      </c>
      <c r="B89" s="88" t="s">
        <v>12</v>
      </c>
      <c r="C89" s="76" t="s">
        <v>33</v>
      </c>
      <c r="D89" s="76" t="s">
        <v>53</v>
      </c>
      <c r="E89" s="201" t="s">
        <v>133</v>
      </c>
      <c r="F89" s="202"/>
      <c r="G89" s="84" t="s">
        <v>16</v>
      </c>
      <c r="H89" s="116">
        <f t="shared" si="6"/>
        <v>50</v>
      </c>
      <c r="I89" s="116">
        <f t="shared" si="6"/>
        <v>50</v>
      </c>
      <c r="J89" s="116">
        <f t="shared" si="6"/>
        <v>50</v>
      </c>
    </row>
    <row r="90" spans="1:10" ht="33.75">
      <c r="A90" s="73" t="s">
        <v>128</v>
      </c>
      <c r="B90" s="71" t="s">
        <v>12</v>
      </c>
      <c r="C90" s="76" t="s">
        <v>33</v>
      </c>
      <c r="D90" s="76" t="s">
        <v>53</v>
      </c>
      <c r="E90" s="201" t="s">
        <v>133</v>
      </c>
      <c r="F90" s="202"/>
      <c r="G90" s="71" t="s">
        <v>123</v>
      </c>
      <c r="H90" s="117">
        <f t="shared" si="6"/>
        <v>50</v>
      </c>
      <c r="I90" s="117">
        <f t="shared" si="6"/>
        <v>50</v>
      </c>
      <c r="J90" s="117">
        <f t="shared" si="6"/>
        <v>50</v>
      </c>
    </row>
    <row r="91" spans="1:10" ht="33.75">
      <c r="A91" s="73" t="s">
        <v>124</v>
      </c>
      <c r="B91" s="71" t="s">
        <v>12</v>
      </c>
      <c r="C91" s="76" t="s">
        <v>33</v>
      </c>
      <c r="D91" s="76" t="s">
        <v>53</v>
      </c>
      <c r="E91" s="201" t="s">
        <v>133</v>
      </c>
      <c r="F91" s="202"/>
      <c r="G91" s="71" t="s">
        <v>84</v>
      </c>
      <c r="H91" s="117">
        <v>50</v>
      </c>
      <c r="I91" s="117">
        <v>50</v>
      </c>
      <c r="J91" s="117">
        <v>50</v>
      </c>
    </row>
    <row r="92" spans="1:10" ht="12.75">
      <c r="A92" s="95" t="s">
        <v>69</v>
      </c>
      <c r="B92" s="84" t="s">
        <v>12</v>
      </c>
      <c r="C92" s="85" t="s">
        <v>33</v>
      </c>
      <c r="D92" s="85" t="s">
        <v>68</v>
      </c>
      <c r="E92" s="206" t="s">
        <v>114</v>
      </c>
      <c r="F92" s="208"/>
      <c r="G92" s="108" t="s">
        <v>87</v>
      </c>
      <c r="H92" s="116">
        <f aca="true" t="shared" si="7" ref="H92:J98">H93</f>
        <v>50</v>
      </c>
      <c r="I92" s="116">
        <f t="shared" si="7"/>
        <v>50</v>
      </c>
      <c r="J92" s="116">
        <f t="shared" si="7"/>
        <v>50</v>
      </c>
    </row>
    <row r="93" spans="1:10" ht="25.5">
      <c r="A93" s="107" t="s">
        <v>113</v>
      </c>
      <c r="B93" s="6">
        <v>716</v>
      </c>
      <c r="C93" s="85" t="s">
        <v>33</v>
      </c>
      <c r="D93" s="85" t="s">
        <v>68</v>
      </c>
      <c r="E93" s="201" t="s">
        <v>118</v>
      </c>
      <c r="F93" s="202"/>
      <c r="G93" s="6" t="s">
        <v>87</v>
      </c>
      <c r="H93" s="117">
        <f t="shared" si="7"/>
        <v>50</v>
      </c>
      <c r="I93" s="117">
        <f t="shared" si="7"/>
        <v>50</v>
      </c>
      <c r="J93" s="117">
        <f t="shared" si="7"/>
        <v>50</v>
      </c>
    </row>
    <row r="94" spans="1:10" ht="36.75" customHeight="1">
      <c r="A94" s="107" t="s">
        <v>117</v>
      </c>
      <c r="B94" s="6">
        <v>716</v>
      </c>
      <c r="C94" s="85" t="s">
        <v>33</v>
      </c>
      <c r="D94" s="85" t="s">
        <v>68</v>
      </c>
      <c r="E94" s="201" t="s">
        <v>118</v>
      </c>
      <c r="F94" s="202"/>
      <c r="G94" s="6" t="s">
        <v>87</v>
      </c>
      <c r="H94" s="117">
        <f t="shared" si="7"/>
        <v>50</v>
      </c>
      <c r="I94" s="117">
        <f t="shared" si="7"/>
        <v>50</v>
      </c>
      <c r="J94" s="117">
        <f t="shared" si="7"/>
        <v>50</v>
      </c>
    </row>
    <row r="95" spans="1:10" ht="40.5" customHeight="1">
      <c r="A95" s="30" t="s">
        <v>63</v>
      </c>
      <c r="B95" s="6">
        <v>716</v>
      </c>
      <c r="C95" s="85" t="s">
        <v>33</v>
      </c>
      <c r="D95" s="85" t="s">
        <v>68</v>
      </c>
      <c r="E95" s="201" t="s">
        <v>118</v>
      </c>
      <c r="F95" s="202"/>
      <c r="G95" s="6" t="s">
        <v>87</v>
      </c>
      <c r="H95" s="117">
        <f t="shared" si="7"/>
        <v>50</v>
      </c>
      <c r="I95" s="117">
        <f t="shared" si="7"/>
        <v>50</v>
      </c>
      <c r="J95" s="117">
        <f t="shared" si="7"/>
        <v>50</v>
      </c>
    </row>
    <row r="96" spans="1:10" ht="33.75">
      <c r="A96" s="8" t="s">
        <v>177</v>
      </c>
      <c r="B96" s="6">
        <v>716</v>
      </c>
      <c r="C96" s="85" t="s">
        <v>33</v>
      </c>
      <c r="D96" s="85" t="s">
        <v>68</v>
      </c>
      <c r="E96" s="201" t="s">
        <v>134</v>
      </c>
      <c r="F96" s="202"/>
      <c r="G96" s="6" t="s">
        <v>87</v>
      </c>
      <c r="H96" s="117">
        <f t="shared" si="7"/>
        <v>50</v>
      </c>
      <c r="I96" s="117">
        <f t="shared" si="7"/>
        <v>50</v>
      </c>
      <c r="J96" s="117">
        <f t="shared" si="7"/>
        <v>50</v>
      </c>
    </row>
    <row r="97" spans="1:10" ht="22.5">
      <c r="A97" s="89" t="s">
        <v>121</v>
      </c>
      <c r="B97" s="88" t="s">
        <v>12</v>
      </c>
      <c r="C97" s="85" t="s">
        <v>33</v>
      </c>
      <c r="D97" s="85" t="s">
        <v>68</v>
      </c>
      <c r="E97" s="201" t="s">
        <v>134</v>
      </c>
      <c r="F97" s="202"/>
      <c r="G97" s="84" t="s">
        <v>16</v>
      </c>
      <c r="H97" s="116">
        <f t="shared" si="7"/>
        <v>50</v>
      </c>
      <c r="I97" s="116">
        <f t="shared" si="7"/>
        <v>50</v>
      </c>
      <c r="J97" s="116">
        <f t="shared" si="7"/>
        <v>50</v>
      </c>
    </row>
    <row r="98" spans="1:10" ht="33.75">
      <c r="A98" s="73" t="s">
        <v>128</v>
      </c>
      <c r="B98" s="71" t="s">
        <v>12</v>
      </c>
      <c r="C98" s="85" t="s">
        <v>33</v>
      </c>
      <c r="D98" s="85" t="s">
        <v>68</v>
      </c>
      <c r="E98" s="201" t="s">
        <v>134</v>
      </c>
      <c r="F98" s="202"/>
      <c r="G98" s="71" t="s">
        <v>123</v>
      </c>
      <c r="H98" s="117">
        <f t="shared" si="7"/>
        <v>50</v>
      </c>
      <c r="I98" s="117">
        <f t="shared" si="7"/>
        <v>50</v>
      </c>
      <c r="J98" s="117">
        <f t="shared" si="7"/>
        <v>50</v>
      </c>
    </row>
    <row r="99" spans="1:10" ht="33.75">
      <c r="A99" s="73" t="s">
        <v>124</v>
      </c>
      <c r="B99" s="71" t="s">
        <v>12</v>
      </c>
      <c r="C99" s="85" t="s">
        <v>33</v>
      </c>
      <c r="D99" s="85" t="s">
        <v>68</v>
      </c>
      <c r="E99" s="201" t="s">
        <v>134</v>
      </c>
      <c r="F99" s="202"/>
      <c r="G99" s="71" t="s">
        <v>84</v>
      </c>
      <c r="H99" s="117">
        <v>50</v>
      </c>
      <c r="I99" s="117">
        <v>50</v>
      </c>
      <c r="J99" s="117">
        <v>50</v>
      </c>
    </row>
    <row r="100" spans="1:10" ht="12.75">
      <c r="A100" s="92" t="s">
        <v>59</v>
      </c>
      <c r="B100" s="98" t="s">
        <v>12</v>
      </c>
      <c r="C100" s="98" t="s">
        <v>19</v>
      </c>
      <c r="D100" s="99"/>
      <c r="E100" s="201"/>
      <c r="F100" s="202"/>
      <c r="G100" s="76"/>
      <c r="H100" s="116">
        <f>H102+H108</f>
        <v>8049.7</v>
      </c>
      <c r="I100" s="116">
        <f>I102+I108</f>
        <v>1388.9</v>
      </c>
      <c r="J100" s="116">
        <f>J102+J108</f>
        <v>1478.5</v>
      </c>
    </row>
    <row r="101" spans="1:10" ht="25.5">
      <c r="A101" s="107" t="s">
        <v>135</v>
      </c>
      <c r="B101" s="6">
        <v>716</v>
      </c>
      <c r="C101" s="99" t="s">
        <v>19</v>
      </c>
      <c r="D101" s="99" t="s">
        <v>53</v>
      </c>
      <c r="E101" s="201" t="s">
        <v>136</v>
      </c>
      <c r="F101" s="202"/>
      <c r="G101" s="6" t="s">
        <v>87</v>
      </c>
      <c r="H101" s="117">
        <f>H102</f>
        <v>4834.7</v>
      </c>
      <c r="I101" s="117">
        <f aca="true" t="shared" si="8" ref="I101:J103">I102</f>
        <v>1388.9</v>
      </c>
      <c r="J101" s="117">
        <f t="shared" si="8"/>
        <v>1478.5</v>
      </c>
    </row>
    <row r="102" spans="1:10" ht="89.25">
      <c r="A102" s="92" t="s">
        <v>104</v>
      </c>
      <c r="B102" s="82" t="s">
        <v>12</v>
      </c>
      <c r="C102" s="102" t="s">
        <v>19</v>
      </c>
      <c r="D102" s="102" t="s">
        <v>53</v>
      </c>
      <c r="E102" s="201" t="s">
        <v>136</v>
      </c>
      <c r="F102" s="202"/>
      <c r="G102" s="102"/>
      <c r="H102" s="118">
        <f>H103</f>
        <v>4834.7</v>
      </c>
      <c r="I102" s="118">
        <f t="shared" si="8"/>
        <v>1388.9</v>
      </c>
      <c r="J102" s="118">
        <f t="shared" si="8"/>
        <v>1478.5</v>
      </c>
    </row>
    <row r="103" spans="1:10" ht="127.5">
      <c r="A103" s="103" t="s">
        <v>75</v>
      </c>
      <c r="B103" s="74" t="s">
        <v>12</v>
      </c>
      <c r="C103" s="75" t="s">
        <v>19</v>
      </c>
      <c r="D103" s="75" t="s">
        <v>53</v>
      </c>
      <c r="E103" s="201" t="s">
        <v>137</v>
      </c>
      <c r="F103" s="203"/>
      <c r="G103" s="102"/>
      <c r="H103" s="117">
        <f>H104</f>
        <v>4834.7</v>
      </c>
      <c r="I103" s="117">
        <f t="shared" si="8"/>
        <v>1388.9</v>
      </c>
      <c r="J103" s="117">
        <f t="shared" si="8"/>
        <v>1478.5</v>
      </c>
    </row>
    <row r="104" spans="1:10" ht="21.75" customHeight="1">
      <c r="A104" s="89" t="s">
        <v>121</v>
      </c>
      <c r="B104" s="71" t="s">
        <v>12</v>
      </c>
      <c r="C104" s="76" t="s">
        <v>19</v>
      </c>
      <c r="D104" s="76" t="s">
        <v>53</v>
      </c>
      <c r="E104" s="201" t="s">
        <v>137</v>
      </c>
      <c r="F104" s="203"/>
      <c r="G104" s="76"/>
      <c r="H104" s="117">
        <f>SUM(H105)</f>
        <v>4834.7</v>
      </c>
      <c r="I104" s="117">
        <f>SUM(I105)</f>
        <v>1388.9</v>
      </c>
      <c r="J104" s="117">
        <f>SUM(J105)</f>
        <v>1478.5</v>
      </c>
    </row>
    <row r="105" spans="1:10" ht="40.5" customHeight="1">
      <c r="A105" s="73" t="s">
        <v>128</v>
      </c>
      <c r="B105" s="71" t="s">
        <v>12</v>
      </c>
      <c r="C105" s="76" t="s">
        <v>19</v>
      </c>
      <c r="D105" s="76" t="s">
        <v>53</v>
      </c>
      <c r="E105" s="201" t="s">
        <v>137</v>
      </c>
      <c r="F105" s="203"/>
      <c r="G105" s="84" t="s">
        <v>16</v>
      </c>
      <c r="H105" s="117">
        <f aca="true" t="shared" si="9" ref="H105:J106">H106</f>
        <v>4834.7</v>
      </c>
      <c r="I105" s="117">
        <f t="shared" si="9"/>
        <v>1388.9</v>
      </c>
      <c r="J105" s="117">
        <f t="shared" si="9"/>
        <v>1478.5</v>
      </c>
    </row>
    <row r="106" spans="1:10" s="61" customFormat="1" ht="34.5" customHeight="1">
      <c r="A106" s="73" t="s">
        <v>124</v>
      </c>
      <c r="B106" s="71" t="s">
        <v>12</v>
      </c>
      <c r="C106" s="76" t="s">
        <v>19</v>
      </c>
      <c r="D106" s="76" t="s">
        <v>53</v>
      </c>
      <c r="E106" s="201" t="s">
        <v>137</v>
      </c>
      <c r="F106" s="203"/>
      <c r="G106" s="71" t="s">
        <v>123</v>
      </c>
      <c r="H106" s="117">
        <f t="shared" si="9"/>
        <v>4834.7</v>
      </c>
      <c r="I106" s="117">
        <f t="shared" si="9"/>
        <v>1388.9</v>
      </c>
      <c r="J106" s="117">
        <f t="shared" si="9"/>
        <v>1478.5</v>
      </c>
    </row>
    <row r="107" spans="1:11" s="61" customFormat="1" ht="34.5" customHeight="1">
      <c r="A107" s="73" t="s">
        <v>124</v>
      </c>
      <c r="B107" s="71" t="s">
        <v>12</v>
      </c>
      <c r="C107" s="76" t="s">
        <v>19</v>
      </c>
      <c r="D107" s="76" t="s">
        <v>53</v>
      </c>
      <c r="E107" s="201" t="s">
        <v>137</v>
      </c>
      <c r="F107" s="203"/>
      <c r="G107" s="71" t="s">
        <v>84</v>
      </c>
      <c r="H107" s="117">
        <v>4834.7</v>
      </c>
      <c r="I107" s="117">
        <v>1388.9</v>
      </c>
      <c r="J107" s="117">
        <v>1478.5</v>
      </c>
      <c r="K107" s="61">
        <v>3500</v>
      </c>
    </row>
    <row r="108" spans="1:10" ht="24.75" customHeight="1">
      <c r="A108" s="97" t="s">
        <v>73</v>
      </c>
      <c r="B108" s="84" t="s">
        <v>12</v>
      </c>
      <c r="C108" s="85" t="s">
        <v>19</v>
      </c>
      <c r="D108" s="85" t="s">
        <v>30</v>
      </c>
      <c r="E108" s="206" t="s">
        <v>114</v>
      </c>
      <c r="F108" s="208"/>
      <c r="G108" s="101" t="s">
        <v>87</v>
      </c>
      <c r="H108" s="116">
        <f>H116</f>
        <v>3215</v>
      </c>
      <c r="I108" s="116">
        <f aca="true" t="shared" si="10" ref="H108:J114">I109</f>
        <v>0</v>
      </c>
      <c r="J108" s="116">
        <f t="shared" si="10"/>
        <v>0</v>
      </c>
    </row>
    <row r="109" spans="1:10" ht="26.25" customHeight="1" hidden="1">
      <c r="A109" s="107" t="s">
        <v>113</v>
      </c>
      <c r="B109" s="6">
        <v>716</v>
      </c>
      <c r="C109" s="75" t="s">
        <v>19</v>
      </c>
      <c r="D109" s="75" t="s">
        <v>30</v>
      </c>
      <c r="E109" s="201" t="s">
        <v>118</v>
      </c>
      <c r="F109" s="202"/>
      <c r="G109" s="6" t="s">
        <v>87</v>
      </c>
      <c r="H109" s="117">
        <f t="shared" si="10"/>
        <v>0</v>
      </c>
      <c r="I109" s="117">
        <f t="shared" si="10"/>
        <v>0</v>
      </c>
      <c r="J109" s="117">
        <f t="shared" si="10"/>
        <v>0</v>
      </c>
    </row>
    <row r="110" spans="1:10" ht="38.25" customHeight="1" hidden="1">
      <c r="A110" s="107" t="s">
        <v>117</v>
      </c>
      <c r="B110" s="6">
        <v>716</v>
      </c>
      <c r="C110" s="75" t="s">
        <v>19</v>
      </c>
      <c r="D110" s="75" t="s">
        <v>30</v>
      </c>
      <c r="E110" s="201" t="s">
        <v>118</v>
      </c>
      <c r="F110" s="202"/>
      <c r="G110" s="6" t="s">
        <v>87</v>
      </c>
      <c r="H110" s="117">
        <f t="shared" si="10"/>
        <v>0</v>
      </c>
      <c r="I110" s="117">
        <f t="shared" si="10"/>
        <v>0</v>
      </c>
      <c r="J110" s="117">
        <f t="shared" si="10"/>
        <v>0</v>
      </c>
    </row>
    <row r="111" spans="1:10" ht="39.75" customHeight="1" hidden="1">
      <c r="A111" s="30" t="s">
        <v>63</v>
      </c>
      <c r="B111" s="6">
        <v>716</v>
      </c>
      <c r="C111" s="75" t="s">
        <v>19</v>
      </c>
      <c r="D111" s="75" t="s">
        <v>30</v>
      </c>
      <c r="E111" s="201" t="s">
        <v>109</v>
      </c>
      <c r="F111" s="202"/>
      <c r="G111" s="6" t="s">
        <v>87</v>
      </c>
      <c r="H111" s="117">
        <f t="shared" si="10"/>
        <v>0</v>
      </c>
      <c r="I111" s="117">
        <f t="shared" si="10"/>
        <v>0</v>
      </c>
      <c r="J111" s="117">
        <f t="shared" si="10"/>
        <v>0</v>
      </c>
    </row>
    <row r="112" spans="1:10" s="52" customFormat="1" ht="24" customHeight="1" hidden="1">
      <c r="A112" s="30" t="s">
        <v>71</v>
      </c>
      <c r="B112" s="6">
        <v>716</v>
      </c>
      <c r="C112" s="75" t="s">
        <v>19</v>
      </c>
      <c r="D112" s="75" t="s">
        <v>30</v>
      </c>
      <c r="E112" s="201" t="s">
        <v>138</v>
      </c>
      <c r="F112" s="202"/>
      <c r="G112" s="6" t="s">
        <v>87</v>
      </c>
      <c r="H112" s="117">
        <f t="shared" si="10"/>
        <v>0</v>
      </c>
      <c r="I112" s="117">
        <f t="shared" si="10"/>
        <v>0</v>
      </c>
      <c r="J112" s="117">
        <f t="shared" si="10"/>
        <v>0</v>
      </c>
    </row>
    <row r="113" spans="1:10" s="52" customFormat="1" ht="27" customHeight="1" hidden="1">
      <c r="A113" s="89" t="s">
        <v>121</v>
      </c>
      <c r="B113" s="88" t="s">
        <v>12</v>
      </c>
      <c r="C113" s="75" t="s">
        <v>19</v>
      </c>
      <c r="D113" s="75" t="s">
        <v>30</v>
      </c>
      <c r="E113" s="201" t="s">
        <v>138</v>
      </c>
      <c r="F113" s="202"/>
      <c r="G113" s="84" t="s">
        <v>16</v>
      </c>
      <c r="H113" s="116">
        <f t="shared" si="10"/>
        <v>0</v>
      </c>
      <c r="I113" s="116">
        <f t="shared" si="10"/>
        <v>0</v>
      </c>
      <c r="J113" s="116">
        <f t="shared" si="10"/>
        <v>0</v>
      </c>
    </row>
    <row r="114" spans="1:10" s="52" customFormat="1" ht="37.5" customHeight="1" hidden="1">
      <c r="A114" s="73" t="s">
        <v>128</v>
      </c>
      <c r="B114" s="71" t="s">
        <v>12</v>
      </c>
      <c r="C114" s="75" t="s">
        <v>19</v>
      </c>
      <c r="D114" s="75" t="s">
        <v>30</v>
      </c>
      <c r="E114" s="201" t="s">
        <v>138</v>
      </c>
      <c r="F114" s="202"/>
      <c r="G114" s="71" t="s">
        <v>123</v>
      </c>
      <c r="H114" s="117">
        <f t="shared" si="10"/>
        <v>0</v>
      </c>
      <c r="I114" s="117">
        <f t="shared" si="10"/>
        <v>0</v>
      </c>
      <c r="J114" s="117">
        <f t="shared" si="10"/>
        <v>0</v>
      </c>
    </row>
    <row r="115" spans="1:11" s="52" customFormat="1" ht="37.5" customHeight="1" hidden="1">
      <c r="A115" s="73" t="s">
        <v>124</v>
      </c>
      <c r="B115" s="71" t="s">
        <v>12</v>
      </c>
      <c r="C115" s="75" t="s">
        <v>19</v>
      </c>
      <c r="D115" s="75" t="s">
        <v>30</v>
      </c>
      <c r="E115" s="201" t="s">
        <v>138</v>
      </c>
      <c r="F115" s="202"/>
      <c r="G115" s="71" t="s">
        <v>84</v>
      </c>
      <c r="H115" s="117">
        <v>0</v>
      </c>
      <c r="I115" s="117">
        <v>0</v>
      </c>
      <c r="J115" s="117">
        <v>0</v>
      </c>
      <c r="K115" s="52">
        <v>3215</v>
      </c>
    </row>
    <row r="116" spans="1:8" s="52" customFormat="1" ht="33.75" customHeight="1">
      <c r="A116" s="136" t="s">
        <v>249</v>
      </c>
      <c r="B116" s="17">
        <v>716</v>
      </c>
      <c r="C116" s="18" t="s">
        <v>19</v>
      </c>
      <c r="D116" s="18" t="s">
        <v>30</v>
      </c>
      <c r="E116" s="199" t="s">
        <v>250</v>
      </c>
      <c r="F116" s="199"/>
      <c r="G116" s="17" t="s">
        <v>87</v>
      </c>
      <c r="H116" s="198">
        <f>H117</f>
        <v>3215</v>
      </c>
    </row>
    <row r="117" spans="1:8" s="52" customFormat="1" ht="37.5" customHeight="1">
      <c r="A117" s="23" t="s">
        <v>121</v>
      </c>
      <c r="B117" s="12" t="s">
        <v>12</v>
      </c>
      <c r="C117" s="19" t="s">
        <v>19</v>
      </c>
      <c r="D117" s="19" t="s">
        <v>30</v>
      </c>
      <c r="E117" s="200" t="s">
        <v>250</v>
      </c>
      <c r="F117" s="200"/>
      <c r="G117" s="17" t="s">
        <v>16</v>
      </c>
      <c r="H117" s="198">
        <f>H118</f>
        <v>3215</v>
      </c>
    </row>
    <row r="118" spans="1:8" s="52" customFormat="1" ht="37.5" customHeight="1">
      <c r="A118" s="8" t="s">
        <v>128</v>
      </c>
      <c r="B118" s="5" t="s">
        <v>12</v>
      </c>
      <c r="C118" s="19" t="s">
        <v>19</v>
      </c>
      <c r="D118" s="19" t="s">
        <v>30</v>
      </c>
      <c r="E118" s="200" t="s">
        <v>250</v>
      </c>
      <c r="F118" s="200"/>
      <c r="G118" s="5" t="s">
        <v>123</v>
      </c>
      <c r="H118" s="197">
        <f>H119</f>
        <v>3215</v>
      </c>
    </row>
    <row r="119" spans="1:12" s="52" customFormat="1" ht="37.5" customHeight="1">
      <c r="A119" s="8" t="s">
        <v>124</v>
      </c>
      <c r="B119" s="5" t="s">
        <v>12</v>
      </c>
      <c r="C119" s="19" t="s">
        <v>19</v>
      </c>
      <c r="D119" s="19" t="s">
        <v>30</v>
      </c>
      <c r="E119" s="200" t="s">
        <v>250</v>
      </c>
      <c r="F119" s="200"/>
      <c r="G119" s="5" t="s">
        <v>84</v>
      </c>
      <c r="H119" s="197">
        <v>3215</v>
      </c>
      <c r="L119" s="52">
        <v>-500</v>
      </c>
    </row>
    <row r="120" spans="1:10" s="52" customFormat="1" ht="18.75" customHeight="1">
      <c r="A120" s="100" t="s">
        <v>34</v>
      </c>
      <c r="B120" s="84" t="s">
        <v>12</v>
      </c>
      <c r="C120" s="85" t="s">
        <v>36</v>
      </c>
      <c r="D120" s="94"/>
      <c r="E120" s="201"/>
      <c r="F120" s="202"/>
      <c r="G120" s="106"/>
      <c r="H120" s="116">
        <f>H121+H129+H143</f>
        <v>3286.9527000000003</v>
      </c>
      <c r="I120" s="116">
        <f>I121+I129+I143</f>
        <v>19642.301</v>
      </c>
      <c r="J120" s="116">
        <f>J121+J129+J143</f>
        <v>1952.07</v>
      </c>
    </row>
    <row r="121" spans="1:10" s="52" customFormat="1" ht="15" customHeight="1">
      <c r="A121" s="100" t="s">
        <v>35</v>
      </c>
      <c r="B121" s="84" t="s">
        <v>12</v>
      </c>
      <c r="C121" s="85" t="s">
        <v>36</v>
      </c>
      <c r="D121" s="85" t="s">
        <v>10</v>
      </c>
      <c r="E121" s="206" t="s">
        <v>114</v>
      </c>
      <c r="F121" s="208"/>
      <c r="G121" s="85" t="s">
        <v>87</v>
      </c>
      <c r="H121" s="116">
        <f aca="true" t="shared" si="11" ref="H121:J127">H122</f>
        <v>58</v>
      </c>
      <c r="I121" s="116">
        <f t="shared" si="11"/>
        <v>58</v>
      </c>
      <c r="J121" s="116">
        <f t="shared" si="11"/>
        <v>58</v>
      </c>
    </row>
    <row r="122" spans="1:10" s="52" customFormat="1" ht="28.5" customHeight="1">
      <c r="A122" s="107" t="s">
        <v>113</v>
      </c>
      <c r="B122" s="6">
        <v>716</v>
      </c>
      <c r="C122" s="85" t="s">
        <v>36</v>
      </c>
      <c r="D122" s="85" t="s">
        <v>10</v>
      </c>
      <c r="E122" s="201" t="s">
        <v>118</v>
      </c>
      <c r="F122" s="202"/>
      <c r="G122" s="6" t="s">
        <v>87</v>
      </c>
      <c r="H122" s="117">
        <f t="shared" si="11"/>
        <v>58</v>
      </c>
      <c r="I122" s="117">
        <f t="shared" si="11"/>
        <v>58</v>
      </c>
      <c r="J122" s="117">
        <f t="shared" si="11"/>
        <v>58</v>
      </c>
    </row>
    <row r="123" spans="1:10" s="52" customFormat="1" ht="37.5" customHeight="1">
      <c r="A123" s="107" t="s">
        <v>117</v>
      </c>
      <c r="B123" s="6">
        <v>716</v>
      </c>
      <c r="C123" s="85" t="s">
        <v>36</v>
      </c>
      <c r="D123" s="85" t="s">
        <v>10</v>
      </c>
      <c r="E123" s="201" t="s">
        <v>118</v>
      </c>
      <c r="F123" s="202"/>
      <c r="G123" s="6" t="s">
        <v>87</v>
      </c>
      <c r="H123" s="117">
        <f t="shared" si="11"/>
        <v>58</v>
      </c>
      <c r="I123" s="117">
        <f t="shared" si="11"/>
        <v>58</v>
      </c>
      <c r="J123" s="117">
        <f t="shared" si="11"/>
        <v>58</v>
      </c>
    </row>
    <row r="124" spans="1:10" ht="38.25">
      <c r="A124" s="30" t="s">
        <v>63</v>
      </c>
      <c r="B124" s="6">
        <v>716</v>
      </c>
      <c r="C124" s="85" t="s">
        <v>36</v>
      </c>
      <c r="D124" s="85" t="s">
        <v>10</v>
      </c>
      <c r="E124" s="201" t="s">
        <v>109</v>
      </c>
      <c r="F124" s="202"/>
      <c r="G124" s="6" t="s">
        <v>87</v>
      </c>
      <c r="H124" s="117">
        <f t="shared" si="11"/>
        <v>58</v>
      </c>
      <c r="I124" s="117">
        <f t="shared" si="11"/>
        <v>58</v>
      </c>
      <c r="J124" s="117">
        <f t="shared" si="11"/>
        <v>58</v>
      </c>
    </row>
    <row r="125" spans="1:10" ht="24.75" customHeight="1">
      <c r="A125" s="8" t="s">
        <v>180</v>
      </c>
      <c r="B125" s="6">
        <v>716</v>
      </c>
      <c r="C125" s="85" t="s">
        <v>36</v>
      </c>
      <c r="D125" s="85" t="s">
        <v>10</v>
      </c>
      <c r="E125" s="201" t="s">
        <v>139</v>
      </c>
      <c r="F125" s="202"/>
      <c r="G125" s="6" t="s">
        <v>87</v>
      </c>
      <c r="H125" s="117">
        <f t="shared" si="11"/>
        <v>58</v>
      </c>
      <c r="I125" s="117">
        <f t="shared" si="11"/>
        <v>58</v>
      </c>
      <c r="J125" s="117">
        <f t="shared" si="11"/>
        <v>58</v>
      </c>
    </row>
    <row r="126" spans="1:10" ht="27.75" customHeight="1">
      <c r="A126" s="89" t="s">
        <v>121</v>
      </c>
      <c r="B126" s="88" t="s">
        <v>12</v>
      </c>
      <c r="C126" s="85" t="s">
        <v>36</v>
      </c>
      <c r="D126" s="85" t="s">
        <v>10</v>
      </c>
      <c r="E126" s="201" t="s">
        <v>139</v>
      </c>
      <c r="F126" s="202"/>
      <c r="G126" s="84" t="s">
        <v>16</v>
      </c>
      <c r="H126" s="116">
        <f t="shared" si="11"/>
        <v>58</v>
      </c>
      <c r="I126" s="116">
        <f t="shared" si="11"/>
        <v>58</v>
      </c>
      <c r="J126" s="116">
        <f t="shared" si="11"/>
        <v>58</v>
      </c>
    </row>
    <row r="127" spans="1:10" ht="34.5" customHeight="1">
      <c r="A127" s="73" t="s">
        <v>128</v>
      </c>
      <c r="B127" s="71" t="s">
        <v>12</v>
      </c>
      <c r="C127" s="85" t="s">
        <v>36</v>
      </c>
      <c r="D127" s="85" t="s">
        <v>10</v>
      </c>
      <c r="E127" s="201" t="s">
        <v>139</v>
      </c>
      <c r="F127" s="202"/>
      <c r="G127" s="71" t="s">
        <v>123</v>
      </c>
      <c r="H127" s="117">
        <f t="shared" si="11"/>
        <v>58</v>
      </c>
      <c r="I127" s="117">
        <f t="shared" si="11"/>
        <v>58</v>
      </c>
      <c r="J127" s="117">
        <f t="shared" si="11"/>
        <v>58</v>
      </c>
    </row>
    <row r="128" spans="1:10" ht="38.25" customHeight="1">
      <c r="A128" s="73" t="s">
        <v>124</v>
      </c>
      <c r="B128" s="71" t="s">
        <v>12</v>
      </c>
      <c r="C128" s="85" t="s">
        <v>36</v>
      </c>
      <c r="D128" s="85" t="s">
        <v>10</v>
      </c>
      <c r="E128" s="201" t="s">
        <v>139</v>
      </c>
      <c r="F128" s="202"/>
      <c r="G128" s="71" t="s">
        <v>84</v>
      </c>
      <c r="H128" s="117">
        <v>58</v>
      </c>
      <c r="I128" s="117">
        <v>58</v>
      </c>
      <c r="J128" s="117">
        <v>58</v>
      </c>
    </row>
    <row r="129" spans="1:10" ht="21" customHeight="1">
      <c r="A129" s="89" t="s">
        <v>37</v>
      </c>
      <c r="B129" s="88" t="s">
        <v>12</v>
      </c>
      <c r="C129" s="85" t="s">
        <v>36</v>
      </c>
      <c r="D129" s="85" t="s">
        <v>11</v>
      </c>
      <c r="E129" s="206" t="s">
        <v>114</v>
      </c>
      <c r="F129" s="207"/>
      <c r="G129" s="71"/>
      <c r="H129" s="116">
        <f>H130+H138</f>
        <v>232</v>
      </c>
      <c r="I129" s="116">
        <f>I130+I138</f>
        <v>17678.3</v>
      </c>
      <c r="J129" s="116">
        <f>J130+J138</f>
        <v>0</v>
      </c>
    </row>
    <row r="130" spans="1:10" ht="27.75" customHeight="1">
      <c r="A130" s="107" t="s">
        <v>113</v>
      </c>
      <c r="B130" s="6">
        <v>716</v>
      </c>
      <c r="C130" s="85" t="s">
        <v>36</v>
      </c>
      <c r="D130" s="85" t="s">
        <v>11</v>
      </c>
      <c r="E130" s="201" t="s">
        <v>118</v>
      </c>
      <c r="F130" s="203"/>
      <c r="G130" s="71" t="s">
        <v>87</v>
      </c>
      <c r="H130" s="117">
        <f aca="true" t="shared" si="12" ref="H130:J134">H131</f>
        <v>232</v>
      </c>
      <c r="I130" s="117">
        <f t="shared" si="12"/>
        <v>0</v>
      </c>
      <c r="J130" s="117">
        <f t="shared" si="12"/>
        <v>0</v>
      </c>
    </row>
    <row r="131" spans="1:10" ht="38.25" customHeight="1">
      <c r="A131" s="107" t="s">
        <v>117</v>
      </c>
      <c r="B131" s="6">
        <v>716</v>
      </c>
      <c r="C131" s="85" t="s">
        <v>36</v>
      </c>
      <c r="D131" s="85" t="s">
        <v>11</v>
      </c>
      <c r="E131" s="201" t="s">
        <v>118</v>
      </c>
      <c r="F131" s="203"/>
      <c r="G131" s="71" t="s">
        <v>87</v>
      </c>
      <c r="H131" s="117">
        <f t="shared" si="12"/>
        <v>232</v>
      </c>
      <c r="I131" s="117">
        <f t="shared" si="12"/>
        <v>0</v>
      </c>
      <c r="J131" s="117">
        <f t="shared" si="12"/>
        <v>0</v>
      </c>
    </row>
    <row r="132" spans="1:10" ht="38.25" customHeight="1">
      <c r="A132" s="30" t="s">
        <v>63</v>
      </c>
      <c r="B132" s="6">
        <v>716</v>
      </c>
      <c r="C132" s="85" t="s">
        <v>36</v>
      </c>
      <c r="D132" s="85" t="s">
        <v>11</v>
      </c>
      <c r="E132" s="201" t="s">
        <v>109</v>
      </c>
      <c r="F132" s="203"/>
      <c r="G132" s="71" t="s">
        <v>87</v>
      </c>
      <c r="H132" s="117">
        <f t="shared" si="12"/>
        <v>232</v>
      </c>
      <c r="I132" s="117">
        <f t="shared" si="12"/>
        <v>0</v>
      </c>
      <c r="J132" s="117">
        <f t="shared" si="12"/>
        <v>0</v>
      </c>
    </row>
    <row r="133" spans="1:10" ht="24" customHeight="1">
      <c r="A133" s="8" t="s">
        <v>181</v>
      </c>
      <c r="B133" s="6">
        <v>716</v>
      </c>
      <c r="C133" s="85" t="s">
        <v>36</v>
      </c>
      <c r="D133" s="85" t="s">
        <v>11</v>
      </c>
      <c r="E133" s="201" t="s">
        <v>176</v>
      </c>
      <c r="F133" s="203"/>
      <c r="G133" s="71" t="s">
        <v>87</v>
      </c>
      <c r="H133" s="117">
        <f t="shared" si="12"/>
        <v>232</v>
      </c>
      <c r="I133" s="117">
        <f t="shared" si="12"/>
        <v>0</v>
      </c>
      <c r="J133" s="117">
        <f t="shared" si="12"/>
        <v>0</v>
      </c>
    </row>
    <row r="134" spans="1:10" ht="25.5" customHeight="1">
      <c r="A134" s="89" t="s">
        <v>121</v>
      </c>
      <c r="B134" s="88" t="s">
        <v>12</v>
      </c>
      <c r="C134" s="85" t="s">
        <v>36</v>
      </c>
      <c r="D134" s="85" t="s">
        <v>11</v>
      </c>
      <c r="E134" s="201" t="s">
        <v>176</v>
      </c>
      <c r="F134" s="203"/>
      <c r="G134" s="71" t="s">
        <v>16</v>
      </c>
      <c r="H134" s="117">
        <f t="shared" si="12"/>
        <v>232</v>
      </c>
      <c r="I134" s="117">
        <f t="shared" si="12"/>
        <v>0</v>
      </c>
      <c r="J134" s="117">
        <f t="shared" si="12"/>
        <v>0</v>
      </c>
    </row>
    <row r="135" spans="1:10" ht="38.25" customHeight="1">
      <c r="A135" s="73" t="s">
        <v>128</v>
      </c>
      <c r="B135" s="71" t="s">
        <v>12</v>
      </c>
      <c r="C135" s="85" t="s">
        <v>36</v>
      </c>
      <c r="D135" s="85" t="s">
        <v>11</v>
      </c>
      <c r="E135" s="201" t="s">
        <v>176</v>
      </c>
      <c r="F135" s="203"/>
      <c r="G135" s="71" t="s">
        <v>123</v>
      </c>
      <c r="H135" s="117">
        <f>H137+H136</f>
        <v>232</v>
      </c>
      <c r="I135" s="117">
        <f>I137+I136</f>
        <v>0</v>
      </c>
      <c r="J135" s="117">
        <f>J137+J136</f>
        <v>0</v>
      </c>
    </row>
    <row r="136" spans="1:12" ht="38.25" customHeight="1">
      <c r="A136" s="73" t="s">
        <v>243</v>
      </c>
      <c r="B136" s="71" t="s">
        <v>12</v>
      </c>
      <c r="C136" s="85" t="s">
        <v>36</v>
      </c>
      <c r="D136" s="85" t="s">
        <v>11</v>
      </c>
      <c r="E136" s="201" t="s">
        <v>176</v>
      </c>
      <c r="F136" s="203"/>
      <c r="G136" s="71" t="s">
        <v>208</v>
      </c>
      <c r="H136" s="117">
        <v>43</v>
      </c>
      <c r="I136" s="117">
        <v>0</v>
      </c>
      <c r="J136" s="117">
        <v>0</v>
      </c>
      <c r="L136" s="193"/>
    </row>
    <row r="137" spans="1:12" ht="38.25" customHeight="1">
      <c r="A137" s="73" t="s">
        <v>124</v>
      </c>
      <c r="B137" s="71" t="s">
        <v>12</v>
      </c>
      <c r="C137" s="85" t="s">
        <v>36</v>
      </c>
      <c r="D137" s="85" t="s">
        <v>11</v>
      </c>
      <c r="E137" s="201" t="s">
        <v>176</v>
      </c>
      <c r="F137" s="203"/>
      <c r="G137" s="71" t="s">
        <v>84</v>
      </c>
      <c r="H137" s="117">
        <f>155+34</f>
        <v>189</v>
      </c>
      <c r="I137" s="117">
        <v>0</v>
      </c>
      <c r="J137" s="117">
        <v>0</v>
      </c>
      <c r="L137" s="193"/>
    </row>
    <row r="138" spans="1:12" ht="38.25" customHeight="1">
      <c r="A138" s="136" t="s">
        <v>204</v>
      </c>
      <c r="B138" s="17">
        <v>716</v>
      </c>
      <c r="C138" s="85" t="s">
        <v>36</v>
      </c>
      <c r="D138" s="85" t="s">
        <v>11</v>
      </c>
      <c r="E138" s="206" t="s">
        <v>205</v>
      </c>
      <c r="F138" s="207"/>
      <c r="G138" s="84"/>
      <c r="H138" s="116">
        <f aca="true" t="shared" si="13" ref="H138:J141">H139</f>
        <v>0</v>
      </c>
      <c r="I138" s="116">
        <f t="shared" si="13"/>
        <v>17678.3</v>
      </c>
      <c r="J138" s="116">
        <f t="shared" si="13"/>
        <v>0</v>
      </c>
      <c r="L138" s="194"/>
    </row>
    <row r="139" spans="1:12" ht="38.25" customHeight="1">
      <c r="A139" s="89" t="s">
        <v>204</v>
      </c>
      <c r="B139" s="88" t="s">
        <v>12</v>
      </c>
      <c r="C139" s="85" t="s">
        <v>36</v>
      </c>
      <c r="D139" s="85" t="s">
        <v>11</v>
      </c>
      <c r="E139" s="201" t="s">
        <v>206</v>
      </c>
      <c r="F139" s="203"/>
      <c r="G139" s="84"/>
      <c r="H139" s="116">
        <f t="shared" si="13"/>
        <v>0</v>
      </c>
      <c r="I139" s="116">
        <f t="shared" si="13"/>
        <v>17678.3</v>
      </c>
      <c r="J139" s="116">
        <f t="shared" si="13"/>
        <v>0</v>
      </c>
      <c r="L139" s="194"/>
    </row>
    <row r="140" spans="1:12" ht="38.25" customHeight="1">
      <c r="A140" s="89" t="s">
        <v>121</v>
      </c>
      <c r="B140" s="88" t="s">
        <v>12</v>
      </c>
      <c r="C140" s="85" t="s">
        <v>36</v>
      </c>
      <c r="D140" s="85" t="s">
        <v>11</v>
      </c>
      <c r="E140" s="201" t="s">
        <v>206</v>
      </c>
      <c r="F140" s="203"/>
      <c r="G140" s="71" t="s">
        <v>16</v>
      </c>
      <c r="H140" s="117">
        <f t="shared" si="13"/>
        <v>0</v>
      </c>
      <c r="I140" s="117">
        <f t="shared" si="13"/>
        <v>17678.3</v>
      </c>
      <c r="J140" s="117">
        <f t="shared" si="13"/>
        <v>0</v>
      </c>
      <c r="L140" s="194"/>
    </row>
    <row r="141" spans="1:12" ht="38.25" customHeight="1">
      <c r="A141" s="73" t="s">
        <v>128</v>
      </c>
      <c r="B141" s="71" t="s">
        <v>12</v>
      </c>
      <c r="C141" s="85" t="s">
        <v>36</v>
      </c>
      <c r="D141" s="85" t="s">
        <v>11</v>
      </c>
      <c r="E141" s="201" t="s">
        <v>206</v>
      </c>
      <c r="F141" s="203"/>
      <c r="G141" s="71" t="s">
        <v>123</v>
      </c>
      <c r="H141" s="117">
        <f t="shared" si="13"/>
        <v>0</v>
      </c>
      <c r="I141" s="117">
        <f t="shared" si="13"/>
        <v>17678.3</v>
      </c>
      <c r="J141" s="117">
        <f t="shared" si="13"/>
        <v>0</v>
      </c>
      <c r="L141" s="194"/>
    </row>
    <row r="142" spans="1:12" ht="66.75" customHeight="1">
      <c r="A142" s="73" t="s">
        <v>207</v>
      </c>
      <c r="B142" s="71" t="s">
        <v>12</v>
      </c>
      <c r="C142" s="85" t="s">
        <v>36</v>
      </c>
      <c r="D142" s="85" t="s">
        <v>11</v>
      </c>
      <c r="E142" s="201" t="s">
        <v>206</v>
      </c>
      <c r="F142" s="203"/>
      <c r="G142" s="71" t="s">
        <v>208</v>
      </c>
      <c r="H142" s="117">
        <v>0</v>
      </c>
      <c r="I142" s="117">
        <v>17678.3</v>
      </c>
      <c r="J142" s="117">
        <v>0</v>
      </c>
      <c r="L142" s="194"/>
    </row>
    <row r="143" spans="1:12" ht="18" customHeight="1">
      <c r="A143" s="100" t="s">
        <v>38</v>
      </c>
      <c r="B143" s="84" t="s">
        <v>12</v>
      </c>
      <c r="C143" s="85" t="s">
        <v>36</v>
      </c>
      <c r="D143" s="85" t="s">
        <v>33</v>
      </c>
      <c r="E143" s="206" t="s">
        <v>114</v>
      </c>
      <c r="F143" s="208"/>
      <c r="G143" s="85"/>
      <c r="H143" s="116">
        <f>H144+H153+H161+H165</f>
        <v>2996.9527000000003</v>
      </c>
      <c r="I143" s="116">
        <f>I144+I153+I161+I165</f>
        <v>1906.001</v>
      </c>
      <c r="J143" s="116">
        <f>J144+J153+J161+J165</f>
        <v>1894.07</v>
      </c>
      <c r="L143" s="194"/>
    </row>
    <row r="144" spans="1:12" ht="20.25" customHeight="1">
      <c r="A144" s="100" t="s">
        <v>39</v>
      </c>
      <c r="B144" s="84" t="s">
        <v>12</v>
      </c>
      <c r="C144" s="85" t="s">
        <v>36</v>
      </c>
      <c r="D144" s="85" t="s">
        <v>33</v>
      </c>
      <c r="E144" s="206" t="s">
        <v>114</v>
      </c>
      <c r="F144" s="208"/>
      <c r="G144" s="85" t="s">
        <v>87</v>
      </c>
      <c r="H144" s="116">
        <f aca="true" t="shared" si="14" ref="H144:J149">H145</f>
        <v>661.3956000000001</v>
      </c>
      <c r="I144" s="116">
        <f t="shared" si="14"/>
        <v>650</v>
      </c>
      <c r="J144" s="116">
        <f t="shared" si="14"/>
        <v>650</v>
      </c>
      <c r="L144" s="194"/>
    </row>
    <row r="145" spans="1:12" ht="24.75" customHeight="1">
      <c r="A145" s="107" t="s">
        <v>113</v>
      </c>
      <c r="B145" s="6">
        <v>716</v>
      </c>
      <c r="C145" s="85" t="s">
        <v>36</v>
      </c>
      <c r="D145" s="85" t="s">
        <v>33</v>
      </c>
      <c r="E145" s="201" t="s">
        <v>118</v>
      </c>
      <c r="F145" s="202"/>
      <c r="G145" s="6" t="s">
        <v>87</v>
      </c>
      <c r="H145" s="117">
        <f t="shared" si="14"/>
        <v>661.3956000000001</v>
      </c>
      <c r="I145" s="117">
        <f t="shared" si="14"/>
        <v>650</v>
      </c>
      <c r="J145" s="117">
        <f t="shared" si="14"/>
        <v>650</v>
      </c>
      <c r="L145" s="194"/>
    </row>
    <row r="146" spans="1:12" ht="39" customHeight="1">
      <c r="A146" s="107" t="s">
        <v>117</v>
      </c>
      <c r="B146" s="6">
        <v>716</v>
      </c>
      <c r="C146" s="85" t="s">
        <v>36</v>
      </c>
      <c r="D146" s="85" t="s">
        <v>33</v>
      </c>
      <c r="E146" s="201" t="s">
        <v>118</v>
      </c>
      <c r="F146" s="202"/>
      <c r="G146" s="6" t="s">
        <v>87</v>
      </c>
      <c r="H146" s="117">
        <f t="shared" si="14"/>
        <v>661.3956000000001</v>
      </c>
      <c r="I146" s="117">
        <f t="shared" si="14"/>
        <v>650</v>
      </c>
      <c r="J146" s="117">
        <f t="shared" si="14"/>
        <v>650</v>
      </c>
      <c r="L146" s="194"/>
    </row>
    <row r="147" spans="1:12" ht="24.75" customHeight="1">
      <c r="A147" s="30" t="s">
        <v>63</v>
      </c>
      <c r="B147" s="6">
        <v>716</v>
      </c>
      <c r="C147" s="85" t="s">
        <v>36</v>
      </c>
      <c r="D147" s="85" t="s">
        <v>33</v>
      </c>
      <c r="E147" s="201" t="s">
        <v>109</v>
      </c>
      <c r="F147" s="202"/>
      <c r="G147" s="6" t="s">
        <v>87</v>
      </c>
      <c r="H147" s="117">
        <f t="shared" si="14"/>
        <v>661.3956000000001</v>
      </c>
      <c r="I147" s="117">
        <f t="shared" si="14"/>
        <v>650</v>
      </c>
      <c r="J147" s="117">
        <f t="shared" si="14"/>
        <v>650</v>
      </c>
      <c r="L147" s="194"/>
    </row>
    <row r="148" spans="1:12" ht="24.75" customHeight="1">
      <c r="A148" s="8" t="s">
        <v>39</v>
      </c>
      <c r="B148" s="6">
        <v>716</v>
      </c>
      <c r="C148" s="85" t="s">
        <v>36</v>
      </c>
      <c r="D148" s="85" t="s">
        <v>33</v>
      </c>
      <c r="E148" s="201" t="s">
        <v>140</v>
      </c>
      <c r="F148" s="202"/>
      <c r="G148" s="6" t="s">
        <v>87</v>
      </c>
      <c r="H148" s="117">
        <f t="shared" si="14"/>
        <v>661.3956000000001</v>
      </c>
      <c r="I148" s="117">
        <f t="shared" si="14"/>
        <v>650</v>
      </c>
      <c r="J148" s="117">
        <f t="shared" si="14"/>
        <v>650</v>
      </c>
      <c r="L148" s="194"/>
    </row>
    <row r="149" spans="1:12" ht="24.75" customHeight="1">
      <c r="A149" s="89" t="s">
        <v>121</v>
      </c>
      <c r="B149" s="88" t="s">
        <v>12</v>
      </c>
      <c r="C149" s="85" t="s">
        <v>36</v>
      </c>
      <c r="D149" s="85" t="s">
        <v>33</v>
      </c>
      <c r="E149" s="201" t="s">
        <v>140</v>
      </c>
      <c r="F149" s="202"/>
      <c r="G149" s="84" t="s">
        <v>16</v>
      </c>
      <c r="H149" s="116">
        <f t="shared" si="14"/>
        <v>661.3956000000001</v>
      </c>
      <c r="I149" s="116">
        <f t="shared" si="14"/>
        <v>650</v>
      </c>
      <c r="J149" s="116">
        <f t="shared" si="14"/>
        <v>650</v>
      </c>
      <c r="L149" s="194"/>
    </row>
    <row r="150" spans="1:12" ht="36" customHeight="1">
      <c r="A150" s="73" t="s">
        <v>128</v>
      </c>
      <c r="B150" s="71" t="s">
        <v>12</v>
      </c>
      <c r="C150" s="85" t="s">
        <v>36</v>
      </c>
      <c r="D150" s="85" t="s">
        <v>33</v>
      </c>
      <c r="E150" s="201" t="s">
        <v>140</v>
      </c>
      <c r="F150" s="202"/>
      <c r="G150" s="71" t="s">
        <v>123</v>
      </c>
      <c r="H150" s="117">
        <f>H151+H152</f>
        <v>661.3956000000001</v>
      </c>
      <c r="I150" s="117">
        <f>I151+I152</f>
        <v>650</v>
      </c>
      <c r="J150" s="117">
        <f>J151+J152</f>
        <v>650</v>
      </c>
      <c r="L150" s="194"/>
    </row>
    <row r="151" spans="1:12" ht="34.5" customHeight="1">
      <c r="A151" s="73" t="s">
        <v>124</v>
      </c>
      <c r="B151" s="71" t="s">
        <v>12</v>
      </c>
      <c r="C151" s="85" t="s">
        <v>36</v>
      </c>
      <c r="D151" s="85" t="s">
        <v>33</v>
      </c>
      <c r="E151" s="201" t="s">
        <v>140</v>
      </c>
      <c r="F151" s="202"/>
      <c r="G151" s="71" t="s">
        <v>84</v>
      </c>
      <c r="H151" s="117">
        <v>204</v>
      </c>
      <c r="I151" s="117">
        <v>204</v>
      </c>
      <c r="J151" s="117">
        <v>204</v>
      </c>
      <c r="L151" s="194"/>
    </row>
    <row r="152" spans="1:12" ht="20.25" customHeight="1">
      <c r="A152" s="73" t="s">
        <v>184</v>
      </c>
      <c r="B152" s="71" t="s">
        <v>12</v>
      </c>
      <c r="C152" s="85" t="s">
        <v>36</v>
      </c>
      <c r="D152" s="85" t="s">
        <v>33</v>
      </c>
      <c r="E152" s="201" t="s">
        <v>140</v>
      </c>
      <c r="F152" s="202"/>
      <c r="G152" s="71" t="s">
        <v>183</v>
      </c>
      <c r="H152" s="117">
        <v>457.3956</v>
      </c>
      <c r="I152" s="117">
        <v>446</v>
      </c>
      <c r="J152" s="117">
        <v>446</v>
      </c>
      <c r="L152" s="194"/>
    </row>
    <row r="153" spans="1:12" ht="24.75" customHeight="1">
      <c r="A153" s="100" t="s">
        <v>40</v>
      </c>
      <c r="B153" s="84" t="s">
        <v>12</v>
      </c>
      <c r="C153" s="85" t="s">
        <v>36</v>
      </c>
      <c r="D153" s="85" t="s">
        <v>33</v>
      </c>
      <c r="E153" s="206" t="s">
        <v>114</v>
      </c>
      <c r="F153" s="208"/>
      <c r="G153" s="85"/>
      <c r="H153" s="116">
        <f aca="true" t="shared" si="15" ref="H153:J163">H154</f>
        <v>1822.8271</v>
      </c>
      <c r="I153" s="116">
        <f t="shared" si="15"/>
        <v>743.301</v>
      </c>
      <c r="J153" s="116">
        <f t="shared" si="15"/>
        <v>731.37</v>
      </c>
      <c r="L153" s="194"/>
    </row>
    <row r="154" spans="1:12" ht="24.75" customHeight="1">
      <c r="A154" s="107" t="s">
        <v>113</v>
      </c>
      <c r="B154" s="6">
        <v>716</v>
      </c>
      <c r="C154" s="85" t="s">
        <v>36</v>
      </c>
      <c r="D154" s="85" t="s">
        <v>33</v>
      </c>
      <c r="E154" s="201" t="s">
        <v>118</v>
      </c>
      <c r="F154" s="202"/>
      <c r="G154" s="6" t="s">
        <v>87</v>
      </c>
      <c r="H154" s="117">
        <f t="shared" si="15"/>
        <v>1822.8271</v>
      </c>
      <c r="I154" s="117">
        <f t="shared" si="15"/>
        <v>743.301</v>
      </c>
      <c r="J154" s="117">
        <f t="shared" si="15"/>
        <v>731.37</v>
      </c>
      <c r="L154" s="194"/>
    </row>
    <row r="155" spans="1:12" ht="38.25" customHeight="1">
      <c r="A155" s="107" t="s">
        <v>117</v>
      </c>
      <c r="B155" s="6">
        <v>716</v>
      </c>
      <c r="C155" s="85" t="s">
        <v>36</v>
      </c>
      <c r="D155" s="85" t="s">
        <v>33</v>
      </c>
      <c r="E155" s="201" t="s">
        <v>118</v>
      </c>
      <c r="F155" s="202"/>
      <c r="G155" s="6" t="s">
        <v>87</v>
      </c>
      <c r="H155" s="117">
        <f t="shared" si="15"/>
        <v>1822.8271</v>
      </c>
      <c r="I155" s="117">
        <f t="shared" si="15"/>
        <v>743.301</v>
      </c>
      <c r="J155" s="117">
        <f t="shared" si="15"/>
        <v>731.37</v>
      </c>
      <c r="L155" s="194"/>
    </row>
    <row r="156" spans="1:12" ht="36" customHeight="1">
      <c r="A156" s="30" t="s">
        <v>63</v>
      </c>
      <c r="B156" s="6">
        <v>716</v>
      </c>
      <c r="C156" s="85" t="s">
        <v>36</v>
      </c>
      <c r="D156" s="85" t="s">
        <v>33</v>
      </c>
      <c r="E156" s="201" t="s">
        <v>109</v>
      </c>
      <c r="F156" s="202"/>
      <c r="G156" s="6" t="s">
        <v>87</v>
      </c>
      <c r="H156" s="117">
        <f t="shared" si="15"/>
        <v>1822.8271</v>
      </c>
      <c r="I156" s="117">
        <f t="shared" si="15"/>
        <v>743.301</v>
      </c>
      <c r="J156" s="117">
        <f t="shared" si="15"/>
        <v>731.37</v>
      </c>
      <c r="L156" s="194"/>
    </row>
    <row r="157" spans="1:12" ht="27" customHeight="1">
      <c r="A157" s="8" t="s">
        <v>40</v>
      </c>
      <c r="B157" s="6">
        <v>716</v>
      </c>
      <c r="C157" s="85" t="s">
        <v>36</v>
      </c>
      <c r="D157" s="85" t="s">
        <v>33</v>
      </c>
      <c r="E157" s="201" t="s">
        <v>141</v>
      </c>
      <c r="F157" s="202"/>
      <c r="G157" s="6" t="s">
        <v>87</v>
      </c>
      <c r="H157" s="117">
        <f>H158</f>
        <v>1822.8271</v>
      </c>
      <c r="I157" s="117">
        <f t="shared" si="15"/>
        <v>743.301</v>
      </c>
      <c r="J157" s="117">
        <f t="shared" si="15"/>
        <v>731.37</v>
      </c>
      <c r="L157" s="194"/>
    </row>
    <row r="158" spans="1:12" ht="27.75" customHeight="1">
      <c r="A158" s="89" t="s">
        <v>121</v>
      </c>
      <c r="B158" s="88" t="s">
        <v>12</v>
      </c>
      <c r="C158" s="85" t="s">
        <v>36</v>
      </c>
      <c r="D158" s="85" t="s">
        <v>33</v>
      </c>
      <c r="E158" s="201" t="s">
        <v>141</v>
      </c>
      <c r="F158" s="202"/>
      <c r="G158" s="84" t="s">
        <v>16</v>
      </c>
      <c r="H158" s="116">
        <f t="shared" si="15"/>
        <v>1822.8271</v>
      </c>
      <c r="I158" s="116">
        <f t="shared" si="15"/>
        <v>743.301</v>
      </c>
      <c r="J158" s="116">
        <f t="shared" si="15"/>
        <v>731.37</v>
      </c>
      <c r="L158" s="194"/>
    </row>
    <row r="159" spans="1:12" ht="33.75" customHeight="1">
      <c r="A159" s="73" t="s">
        <v>128</v>
      </c>
      <c r="B159" s="71" t="s">
        <v>12</v>
      </c>
      <c r="C159" s="85" t="s">
        <v>36</v>
      </c>
      <c r="D159" s="85" t="s">
        <v>33</v>
      </c>
      <c r="E159" s="201" t="s">
        <v>141</v>
      </c>
      <c r="F159" s="202"/>
      <c r="G159" s="71" t="s">
        <v>123</v>
      </c>
      <c r="H159" s="117">
        <f t="shared" si="15"/>
        <v>1822.8271</v>
      </c>
      <c r="I159" s="117">
        <f t="shared" si="15"/>
        <v>743.301</v>
      </c>
      <c r="J159" s="117">
        <f t="shared" si="15"/>
        <v>731.37</v>
      </c>
      <c r="L159" s="194"/>
    </row>
    <row r="160" spans="1:12" ht="24.75" customHeight="1">
      <c r="A160" s="73" t="s">
        <v>124</v>
      </c>
      <c r="B160" s="71" t="s">
        <v>12</v>
      </c>
      <c r="C160" s="85" t="s">
        <v>36</v>
      </c>
      <c r="D160" s="85" t="s">
        <v>33</v>
      </c>
      <c r="E160" s="201" t="s">
        <v>141</v>
      </c>
      <c r="F160" s="202"/>
      <c r="G160" s="71" t="s">
        <v>84</v>
      </c>
      <c r="H160" s="117">
        <v>1822.8271</v>
      </c>
      <c r="I160" s="117">
        <v>743.301</v>
      </c>
      <c r="J160" s="117">
        <v>731.37</v>
      </c>
      <c r="K160" s="191">
        <v>1400</v>
      </c>
      <c r="L160" s="193"/>
    </row>
    <row r="161" spans="1:12" ht="36" customHeight="1" hidden="1">
      <c r="A161" s="23" t="s">
        <v>169</v>
      </c>
      <c r="B161" s="17">
        <v>716</v>
      </c>
      <c r="C161" s="85" t="s">
        <v>36</v>
      </c>
      <c r="D161" s="85" t="s">
        <v>33</v>
      </c>
      <c r="E161" s="206" t="s">
        <v>168</v>
      </c>
      <c r="F161" s="208"/>
      <c r="G161" s="17" t="s">
        <v>87</v>
      </c>
      <c r="H161" s="116">
        <f>H162</f>
        <v>0</v>
      </c>
      <c r="I161" s="116">
        <f>I162</f>
        <v>0</v>
      </c>
      <c r="J161" s="116">
        <f>J162</f>
        <v>0</v>
      </c>
      <c r="L161" s="194"/>
    </row>
    <row r="162" spans="1:12" ht="24.75" customHeight="1" hidden="1">
      <c r="A162" s="73" t="s">
        <v>121</v>
      </c>
      <c r="B162" s="71" t="s">
        <v>12</v>
      </c>
      <c r="C162" s="75" t="s">
        <v>36</v>
      </c>
      <c r="D162" s="75" t="s">
        <v>33</v>
      </c>
      <c r="E162" s="201" t="s">
        <v>168</v>
      </c>
      <c r="F162" s="203"/>
      <c r="G162" s="74" t="s">
        <v>16</v>
      </c>
      <c r="H162" s="117">
        <f t="shared" si="15"/>
        <v>0</v>
      </c>
      <c r="I162" s="117">
        <f t="shared" si="15"/>
        <v>0</v>
      </c>
      <c r="J162" s="117">
        <f t="shared" si="15"/>
        <v>0</v>
      </c>
      <c r="L162" s="194"/>
    </row>
    <row r="163" spans="1:12" ht="42.75" customHeight="1" hidden="1">
      <c r="A163" s="73" t="s">
        <v>128</v>
      </c>
      <c r="B163" s="71" t="s">
        <v>12</v>
      </c>
      <c r="C163" s="85" t="s">
        <v>36</v>
      </c>
      <c r="D163" s="85" t="s">
        <v>33</v>
      </c>
      <c r="E163" s="201" t="s">
        <v>168</v>
      </c>
      <c r="F163" s="203"/>
      <c r="G163" s="71" t="s">
        <v>123</v>
      </c>
      <c r="H163" s="117">
        <f t="shared" si="15"/>
        <v>0</v>
      </c>
      <c r="I163" s="117">
        <f t="shared" si="15"/>
        <v>0</v>
      </c>
      <c r="J163" s="117">
        <f t="shared" si="15"/>
        <v>0</v>
      </c>
      <c r="L163" s="194"/>
    </row>
    <row r="164" spans="1:12" ht="18" customHeight="1" hidden="1">
      <c r="A164" s="73" t="s">
        <v>124</v>
      </c>
      <c r="B164" s="71" t="s">
        <v>12</v>
      </c>
      <c r="C164" s="85" t="s">
        <v>36</v>
      </c>
      <c r="D164" s="85" t="s">
        <v>33</v>
      </c>
      <c r="E164" s="201" t="s">
        <v>168</v>
      </c>
      <c r="F164" s="203"/>
      <c r="G164" s="71" t="s">
        <v>84</v>
      </c>
      <c r="H164" s="117">
        <v>0</v>
      </c>
      <c r="I164" s="117">
        <v>0</v>
      </c>
      <c r="J164" s="117">
        <v>0</v>
      </c>
      <c r="L164" s="194"/>
    </row>
    <row r="165" spans="1:12" s="52" customFormat="1" ht="30.75" customHeight="1">
      <c r="A165" s="136" t="s">
        <v>179</v>
      </c>
      <c r="B165" s="84" t="s">
        <v>12</v>
      </c>
      <c r="C165" s="84" t="s">
        <v>36</v>
      </c>
      <c r="D165" s="84" t="s">
        <v>33</v>
      </c>
      <c r="E165" s="211" t="s">
        <v>161</v>
      </c>
      <c r="F165" s="212"/>
      <c r="G165" s="84" t="s">
        <v>87</v>
      </c>
      <c r="H165" s="116">
        <f>H166</f>
        <v>512.73</v>
      </c>
      <c r="I165" s="116">
        <f aca="true" t="shared" si="16" ref="I165:J167">I166</f>
        <v>512.7</v>
      </c>
      <c r="J165" s="116">
        <f t="shared" si="16"/>
        <v>512.7</v>
      </c>
      <c r="L165" s="195"/>
    </row>
    <row r="166" spans="1:10" s="64" customFormat="1" ht="24.75" customHeight="1">
      <c r="A166" s="89" t="s">
        <v>121</v>
      </c>
      <c r="B166" s="71" t="s">
        <v>12</v>
      </c>
      <c r="C166" s="71" t="s">
        <v>36</v>
      </c>
      <c r="D166" s="71" t="s">
        <v>33</v>
      </c>
      <c r="E166" s="209" t="s">
        <v>161</v>
      </c>
      <c r="F166" s="210"/>
      <c r="G166" s="84" t="s">
        <v>16</v>
      </c>
      <c r="H166" s="117">
        <f>H167</f>
        <v>512.73</v>
      </c>
      <c r="I166" s="117">
        <f t="shared" si="16"/>
        <v>512.7</v>
      </c>
      <c r="J166" s="117">
        <f t="shared" si="16"/>
        <v>512.7</v>
      </c>
    </row>
    <row r="167" spans="1:10" ht="36" customHeight="1">
      <c r="A167" s="73" t="s">
        <v>128</v>
      </c>
      <c r="B167" s="71" t="s">
        <v>12</v>
      </c>
      <c r="C167" s="71" t="s">
        <v>36</v>
      </c>
      <c r="D167" s="71" t="s">
        <v>33</v>
      </c>
      <c r="E167" s="209" t="s">
        <v>161</v>
      </c>
      <c r="F167" s="210"/>
      <c r="G167" s="71" t="s">
        <v>123</v>
      </c>
      <c r="H167" s="117">
        <f>H168</f>
        <v>512.73</v>
      </c>
      <c r="I167" s="117">
        <f t="shared" si="16"/>
        <v>512.7</v>
      </c>
      <c r="J167" s="117">
        <f t="shared" si="16"/>
        <v>512.7</v>
      </c>
    </row>
    <row r="168" spans="1:10" ht="37.5" customHeight="1">
      <c r="A168" s="73" t="s">
        <v>124</v>
      </c>
      <c r="B168" s="71" t="s">
        <v>12</v>
      </c>
      <c r="C168" s="71" t="s">
        <v>36</v>
      </c>
      <c r="D168" s="71" t="s">
        <v>33</v>
      </c>
      <c r="E168" s="209" t="s">
        <v>161</v>
      </c>
      <c r="F168" s="210"/>
      <c r="G168" s="71" t="s">
        <v>84</v>
      </c>
      <c r="H168" s="117">
        <v>512.73</v>
      </c>
      <c r="I168" s="117">
        <v>512.7</v>
      </c>
      <c r="J168" s="117">
        <v>512.7</v>
      </c>
    </row>
    <row r="169" spans="1:10" ht="12.75">
      <c r="A169" s="87" t="s">
        <v>165</v>
      </c>
      <c r="B169" s="84" t="s">
        <v>12</v>
      </c>
      <c r="C169" s="84" t="s">
        <v>43</v>
      </c>
      <c r="D169" s="84"/>
      <c r="E169" s="201"/>
      <c r="F169" s="202"/>
      <c r="G169" s="84"/>
      <c r="H169" s="116">
        <f>H170</f>
        <v>8414.455</v>
      </c>
      <c r="I169" s="116">
        <f>I170</f>
        <v>7253</v>
      </c>
      <c r="J169" s="116">
        <f>J170</f>
        <v>7253</v>
      </c>
    </row>
    <row r="170" spans="1:10" ht="22.5" customHeight="1">
      <c r="A170" s="87" t="s">
        <v>42</v>
      </c>
      <c r="B170" s="84" t="s">
        <v>12</v>
      </c>
      <c r="C170" s="84" t="s">
        <v>43</v>
      </c>
      <c r="D170" s="84" t="s">
        <v>10</v>
      </c>
      <c r="E170" s="206" t="s">
        <v>114</v>
      </c>
      <c r="F170" s="208"/>
      <c r="G170" s="84"/>
      <c r="H170" s="116">
        <f>H171+H187</f>
        <v>8414.455</v>
      </c>
      <c r="I170" s="116">
        <f>I171+I187</f>
        <v>7253</v>
      </c>
      <c r="J170" s="116">
        <f>J171+J187</f>
        <v>7253</v>
      </c>
    </row>
    <row r="171" spans="1:10" ht="28.5" customHeight="1">
      <c r="A171" s="107" t="s">
        <v>135</v>
      </c>
      <c r="B171" s="6">
        <v>716</v>
      </c>
      <c r="C171" s="71" t="s">
        <v>43</v>
      </c>
      <c r="D171" s="71" t="s">
        <v>10</v>
      </c>
      <c r="E171" s="213" t="s">
        <v>143</v>
      </c>
      <c r="F171" s="214"/>
      <c r="G171" s="6" t="s">
        <v>87</v>
      </c>
      <c r="H171" s="117">
        <f>H173</f>
        <v>7554</v>
      </c>
      <c r="I171" s="117">
        <f>I173</f>
        <v>7253</v>
      </c>
      <c r="J171" s="117">
        <f>J173</f>
        <v>7253</v>
      </c>
    </row>
    <row r="172" spans="1:10" ht="37.5" customHeight="1">
      <c r="A172" s="107" t="s">
        <v>142</v>
      </c>
      <c r="B172" s="6">
        <v>716</v>
      </c>
      <c r="C172" s="71" t="s">
        <v>43</v>
      </c>
      <c r="D172" s="71" t="s">
        <v>10</v>
      </c>
      <c r="E172" s="213" t="s">
        <v>143</v>
      </c>
      <c r="F172" s="214"/>
      <c r="G172" s="6" t="s">
        <v>87</v>
      </c>
      <c r="H172" s="117">
        <f>H173</f>
        <v>7554</v>
      </c>
      <c r="I172" s="117">
        <f>I173</f>
        <v>7253</v>
      </c>
      <c r="J172" s="117">
        <f>J173</f>
        <v>7253</v>
      </c>
    </row>
    <row r="173" spans="1:10" ht="38.25">
      <c r="A173" s="30" t="s">
        <v>72</v>
      </c>
      <c r="B173" s="5" t="s">
        <v>12</v>
      </c>
      <c r="C173" s="71" t="s">
        <v>43</v>
      </c>
      <c r="D173" s="71" t="s">
        <v>10</v>
      </c>
      <c r="E173" s="213" t="s">
        <v>144</v>
      </c>
      <c r="F173" s="214"/>
      <c r="G173" s="5"/>
      <c r="H173" s="117">
        <f>H174+H177+H180+H184</f>
        <v>7554</v>
      </c>
      <c r="I173" s="117">
        <f>I174+I177+I180+I184</f>
        <v>7253</v>
      </c>
      <c r="J173" s="117">
        <f>J174+J177+J180+J184</f>
        <v>7253</v>
      </c>
    </row>
    <row r="174" spans="1:10" ht="22.5">
      <c r="A174" s="8" t="s">
        <v>119</v>
      </c>
      <c r="B174" s="5" t="s">
        <v>12</v>
      </c>
      <c r="C174" s="71" t="s">
        <v>43</v>
      </c>
      <c r="D174" s="71" t="s">
        <v>10</v>
      </c>
      <c r="E174" s="213" t="s">
        <v>144</v>
      </c>
      <c r="F174" s="214"/>
      <c r="G174" s="5" t="s">
        <v>145</v>
      </c>
      <c r="H174" s="117">
        <f>H176+H175</f>
        <v>6103</v>
      </c>
      <c r="I174" s="117">
        <f>I176+I175</f>
        <v>6103</v>
      </c>
      <c r="J174" s="117">
        <f>J176+J175</f>
        <v>6103</v>
      </c>
    </row>
    <row r="175" spans="1:10" ht="27" customHeight="1">
      <c r="A175" s="73" t="str">
        <f>'пр 7'!A120</f>
        <v>Фонд оплаты труда казенных учреждений и взносы по обязательному социальному страхованию</v>
      </c>
      <c r="B175" s="71" t="s">
        <v>12</v>
      </c>
      <c r="C175" s="71" t="s">
        <v>43</v>
      </c>
      <c r="D175" s="71" t="s">
        <v>10</v>
      </c>
      <c r="E175" s="213" t="s">
        <v>144</v>
      </c>
      <c r="F175" s="214"/>
      <c r="G175" s="71" t="s">
        <v>92</v>
      </c>
      <c r="H175" s="117">
        <v>4687</v>
      </c>
      <c r="I175" s="117">
        <v>4687</v>
      </c>
      <c r="J175" s="117">
        <v>4687</v>
      </c>
    </row>
    <row r="176" spans="1:10" ht="37.5" customHeight="1">
      <c r="A176" s="73" t="str">
        <f>'пр 7'!A121</f>
        <v>Взносы по обязательному социальному страхованию на выплаты по оплате труда работников и иные выплаты работникам учреждений</v>
      </c>
      <c r="B176" s="71" t="s">
        <v>12</v>
      </c>
      <c r="C176" s="71" t="s">
        <v>43</v>
      </c>
      <c r="D176" s="71" t="s">
        <v>10</v>
      </c>
      <c r="E176" s="213" t="s">
        <v>144</v>
      </c>
      <c r="F176" s="214"/>
      <c r="G176" s="71" t="s">
        <v>110</v>
      </c>
      <c r="H176" s="117">
        <v>1416</v>
      </c>
      <c r="I176" s="117">
        <v>1416</v>
      </c>
      <c r="J176" s="117">
        <v>1416</v>
      </c>
    </row>
    <row r="177" spans="1:10" ht="22.5">
      <c r="A177" s="73" t="s">
        <v>121</v>
      </c>
      <c r="B177" s="88" t="s">
        <v>12</v>
      </c>
      <c r="C177" s="71" t="s">
        <v>43</v>
      </c>
      <c r="D177" s="71" t="s">
        <v>10</v>
      </c>
      <c r="E177" s="213" t="s">
        <v>144</v>
      </c>
      <c r="F177" s="214"/>
      <c r="G177" s="84" t="s">
        <v>16</v>
      </c>
      <c r="H177" s="116">
        <f>H179</f>
        <v>50</v>
      </c>
      <c r="I177" s="116">
        <f>I179</f>
        <v>50</v>
      </c>
      <c r="J177" s="116">
        <f>J179</f>
        <v>50</v>
      </c>
    </row>
    <row r="178" spans="1:10" ht="33.75">
      <c r="A178" s="73" t="s">
        <v>128</v>
      </c>
      <c r="B178" s="71" t="s">
        <v>12</v>
      </c>
      <c r="C178" s="71" t="s">
        <v>43</v>
      </c>
      <c r="D178" s="71" t="s">
        <v>10</v>
      </c>
      <c r="E178" s="213" t="s">
        <v>144</v>
      </c>
      <c r="F178" s="214"/>
      <c r="G178" s="71" t="s">
        <v>123</v>
      </c>
      <c r="H178" s="117">
        <f>H179</f>
        <v>50</v>
      </c>
      <c r="I178" s="117">
        <f>I179</f>
        <v>50</v>
      </c>
      <c r="J178" s="117">
        <f>J179</f>
        <v>50</v>
      </c>
    </row>
    <row r="179" spans="1:10" ht="22.5">
      <c r="A179" s="114" t="s">
        <v>97</v>
      </c>
      <c r="B179" s="71" t="s">
        <v>12</v>
      </c>
      <c r="C179" s="71" t="s">
        <v>43</v>
      </c>
      <c r="D179" s="71" t="s">
        <v>10</v>
      </c>
      <c r="E179" s="213" t="s">
        <v>144</v>
      </c>
      <c r="F179" s="214"/>
      <c r="G179" s="71" t="s">
        <v>96</v>
      </c>
      <c r="H179" s="117">
        <v>50</v>
      </c>
      <c r="I179" s="117">
        <v>50</v>
      </c>
      <c r="J179" s="117">
        <v>50</v>
      </c>
    </row>
    <row r="180" spans="1:10" ht="26.25" customHeight="1">
      <c r="A180" s="89" t="s">
        <v>121</v>
      </c>
      <c r="B180" s="88" t="s">
        <v>12</v>
      </c>
      <c r="C180" s="71" t="s">
        <v>43</v>
      </c>
      <c r="D180" s="71" t="s">
        <v>10</v>
      </c>
      <c r="E180" s="213" t="s">
        <v>144</v>
      </c>
      <c r="F180" s="214"/>
      <c r="G180" s="84" t="s">
        <v>16</v>
      </c>
      <c r="H180" s="116">
        <f>H181</f>
        <v>1389</v>
      </c>
      <c r="I180" s="116">
        <f>I181</f>
        <v>1100</v>
      </c>
      <c r="J180" s="116">
        <f>J181</f>
        <v>1100</v>
      </c>
    </row>
    <row r="181" spans="1:10" ht="33.75" customHeight="1">
      <c r="A181" s="73" t="s">
        <v>128</v>
      </c>
      <c r="B181" s="71" t="s">
        <v>12</v>
      </c>
      <c r="C181" s="71" t="s">
        <v>43</v>
      </c>
      <c r="D181" s="71" t="s">
        <v>10</v>
      </c>
      <c r="E181" s="213" t="s">
        <v>144</v>
      </c>
      <c r="F181" s="214"/>
      <c r="G181" s="71" t="s">
        <v>123</v>
      </c>
      <c r="H181" s="117">
        <f>H182+H183</f>
        <v>1389</v>
      </c>
      <c r="I181" s="117">
        <f>I182+I183</f>
        <v>1100</v>
      </c>
      <c r="J181" s="117">
        <f>J182+J183</f>
        <v>1100</v>
      </c>
    </row>
    <row r="182" spans="1:10" ht="41.25" customHeight="1">
      <c r="A182" s="73" t="s">
        <v>124</v>
      </c>
      <c r="B182" s="71" t="s">
        <v>12</v>
      </c>
      <c r="C182" s="71" t="s">
        <v>43</v>
      </c>
      <c r="D182" s="71" t="s">
        <v>10</v>
      </c>
      <c r="E182" s="213" t="s">
        <v>144</v>
      </c>
      <c r="F182" s="214"/>
      <c r="G182" s="71" t="s">
        <v>84</v>
      </c>
      <c r="H182" s="117">
        <v>889</v>
      </c>
      <c r="I182" s="117">
        <v>800</v>
      </c>
      <c r="J182" s="117">
        <v>800</v>
      </c>
    </row>
    <row r="183" spans="1:10" ht="22.5" customHeight="1">
      <c r="A183" s="73" t="s">
        <v>184</v>
      </c>
      <c r="B183" s="71" t="s">
        <v>12</v>
      </c>
      <c r="C183" s="71" t="s">
        <v>43</v>
      </c>
      <c r="D183" s="71" t="s">
        <v>10</v>
      </c>
      <c r="E183" s="213" t="s">
        <v>144</v>
      </c>
      <c r="F183" s="214"/>
      <c r="G183" s="71" t="s">
        <v>183</v>
      </c>
      <c r="H183" s="117">
        <v>500</v>
      </c>
      <c r="I183" s="117">
        <v>300</v>
      </c>
      <c r="J183" s="117">
        <v>300</v>
      </c>
    </row>
    <row r="184" spans="1:10" s="52" customFormat="1" ht="22.5" customHeight="1">
      <c r="A184" s="147" t="s">
        <v>189</v>
      </c>
      <c r="B184" s="88" t="s">
        <v>12</v>
      </c>
      <c r="C184" s="88" t="s">
        <v>43</v>
      </c>
      <c r="D184" s="88" t="s">
        <v>10</v>
      </c>
      <c r="E184" s="221" t="s">
        <v>144</v>
      </c>
      <c r="F184" s="208"/>
      <c r="G184" s="88" t="s">
        <v>187</v>
      </c>
      <c r="H184" s="116">
        <f aca="true" t="shared" si="17" ref="H184:J185">H185</f>
        <v>12</v>
      </c>
      <c r="I184" s="116">
        <f t="shared" si="17"/>
        <v>0</v>
      </c>
      <c r="J184" s="116">
        <f t="shared" si="17"/>
        <v>0</v>
      </c>
    </row>
    <row r="185" spans="1:10" ht="22.5" customHeight="1">
      <c r="A185" s="89" t="s">
        <v>88</v>
      </c>
      <c r="B185" s="71" t="s">
        <v>12</v>
      </c>
      <c r="C185" s="71" t="s">
        <v>43</v>
      </c>
      <c r="D185" s="71" t="s">
        <v>10</v>
      </c>
      <c r="E185" s="213" t="s">
        <v>144</v>
      </c>
      <c r="F185" s="214"/>
      <c r="G185" s="71" t="s">
        <v>186</v>
      </c>
      <c r="H185" s="117">
        <f t="shared" si="17"/>
        <v>12</v>
      </c>
      <c r="I185" s="117">
        <f t="shared" si="17"/>
        <v>0</v>
      </c>
      <c r="J185" s="117">
        <f t="shared" si="17"/>
        <v>0</v>
      </c>
    </row>
    <row r="186" spans="1:10" ht="22.5" customHeight="1">
      <c r="A186" s="73" t="s">
        <v>188</v>
      </c>
      <c r="B186" s="71" t="s">
        <v>12</v>
      </c>
      <c r="C186" s="71" t="s">
        <v>43</v>
      </c>
      <c r="D186" s="71" t="s">
        <v>10</v>
      </c>
      <c r="E186" s="213" t="s">
        <v>144</v>
      </c>
      <c r="F186" s="214"/>
      <c r="G186" s="71" t="s">
        <v>185</v>
      </c>
      <c r="H186" s="117">
        <v>12</v>
      </c>
      <c r="I186" s="117">
        <v>0</v>
      </c>
      <c r="J186" s="117">
        <v>0</v>
      </c>
    </row>
    <row r="187" spans="1:10" ht="61.5" customHeight="1">
      <c r="A187" s="147" t="s">
        <v>244</v>
      </c>
      <c r="B187" s="88" t="s">
        <v>12</v>
      </c>
      <c r="C187" s="88" t="s">
        <v>43</v>
      </c>
      <c r="D187" s="88" t="s">
        <v>10</v>
      </c>
      <c r="E187" s="215" t="s">
        <v>248</v>
      </c>
      <c r="F187" s="216"/>
      <c r="G187" s="17" t="s">
        <v>87</v>
      </c>
      <c r="H187" s="116">
        <f>H188</f>
        <v>860.455</v>
      </c>
      <c r="I187" s="116">
        <f aca="true" t="shared" si="18" ref="I187:J189">I188</f>
        <v>0</v>
      </c>
      <c r="J187" s="116">
        <f t="shared" si="18"/>
        <v>0</v>
      </c>
    </row>
    <row r="188" spans="1:10" ht="27.75" customHeight="1">
      <c r="A188" s="73" t="s">
        <v>121</v>
      </c>
      <c r="B188" s="71" t="s">
        <v>12</v>
      </c>
      <c r="C188" s="71" t="s">
        <v>43</v>
      </c>
      <c r="D188" s="71" t="s">
        <v>10</v>
      </c>
      <c r="E188" s="215" t="s">
        <v>248</v>
      </c>
      <c r="F188" s="216"/>
      <c r="G188" s="74" t="s">
        <v>16</v>
      </c>
      <c r="H188" s="117">
        <f>H189</f>
        <v>860.455</v>
      </c>
      <c r="I188" s="117">
        <f t="shared" si="18"/>
        <v>0</v>
      </c>
      <c r="J188" s="117">
        <f t="shared" si="18"/>
        <v>0</v>
      </c>
    </row>
    <row r="189" spans="1:10" ht="36.75" customHeight="1">
      <c r="A189" s="73" t="s">
        <v>128</v>
      </c>
      <c r="B189" s="71" t="s">
        <v>12</v>
      </c>
      <c r="C189" s="71" t="s">
        <v>43</v>
      </c>
      <c r="D189" s="71" t="s">
        <v>10</v>
      </c>
      <c r="E189" s="215" t="s">
        <v>248</v>
      </c>
      <c r="F189" s="216"/>
      <c r="G189" s="71" t="s">
        <v>123</v>
      </c>
      <c r="H189" s="117">
        <f>H190</f>
        <v>860.455</v>
      </c>
      <c r="I189" s="117">
        <f t="shared" si="18"/>
        <v>0</v>
      </c>
      <c r="J189" s="117">
        <f t="shared" si="18"/>
        <v>0</v>
      </c>
    </row>
    <row r="190" spans="1:10" ht="34.5" customHeight="1">
      <c r="A190" s="73" t="s">
        <v>124</v>
      </c>
      <c r="B190" s="71" t="s">
        <v>12</v>
      </c>
      <c r="C190" s="71" t="s">
        <v>43</v>
      </c>
      <c r="D190" s="71" t="s">
        <v>10</v>
      </c>
      <c r="E190" s="215" t="s">
        <v>248</v>
      </c>
      <c r="F190" s="216"/>
      <c r="G190" s="71" t="s">
        <v>84</v>
      </c>
      <c r="H190" s="117">
        <v>860.455</v>
      </c>
      <c r="I190" s="117">
        <v>0</v>
      </c>
      <c r="J190" s="117">
        <v>0</v>
      </c>
    </row>
    <row r="191" spans="1:10" ht="15" customHeight="1">
      <c r="A191" s="87" t="s">
        <v>149</v>
      </c>
      <c r="B191" s="84" t="s">
        <v>12</v>
      </c>
      <c r="C191" s="84" t="s">
        <v>68</v>
      </c>
      <c r="D191" s="84"/>
      <c r="E191" s="201"/>
      <c r="F191" s="202"/>
      <c r="G191" s="84"/>
      <c r="H191" s="116">
        <f aca="true" t="shared" si="19" ref="H191:J196">H192</f>
        <v>350</v>
      </c>
      <c r="I191" s="116">
        <f t="shared" si="19"/>
        <v>350</v>
      </c>
      <c r="J191" s="116">
        <f t="shared" si="19"/>
        <v>350</v>
      </c>
    </row>
    <row r="192" spans="1:10" ht="15" customHeight="1">
      <c r="A192" s="87" t="s">
        <v>149</v>
      </c>
      <c r="B192" s="84" t="s">
        <v>12</v>
      </c>
      <c r="C192" s="84" t="s">
        <v>68</v>
      </c>
      <c r="D192" s="84" t="s">
        <v>10</v>
      </c>
      <c r="E192" s="206" t="s">
        <v>114</v>
      </c>
      <c r="F192" s="208"/>
      <c r="G192" s="84"/>
      <c r="H192" s="116">
        <f t="shared" si="19"/>
        <v>350</v>
      </c>
      <c r="I192" s="116">
        <f t="shared" si="19"/>
        <v>350</v>
      </c>
      <c r="J192" s="116">
        <f t="shared" si="19"/>
        <v>350</v>
      </c>
    </row>
    <row r="193" spans="1:10" s="72" customFormat="1" ht="15" customHeight="1">
      <c r="A193" s="107" t="s">
        <v>113</v>
      </c>
      <c r="B193" s="6">
        <v>716</v>
      </c>
      <c r="C193" s="85" t="s">
        <v>68</v>
      </c>
      <c r="D193" s="85" t="s">
        <v>10</v>
      </c>
      <c r="E193" s="201" t="s">
        <v>118</v>
      </c>
      <c r="F193" s="203"/>
      <c r="G193" s="6" t="s">
        <v>87</v>
      </c>
      <c r="H193" s="117">
        <f t="shared" si="19"/>
        <v>350</v>
      </c>
      <c r="I193" s="117">
        <f t="shared" si="19"/>
        <v>350</v>
      </c>
      <c r="J193" s="117">
        <f t="shared" si="19"/>
        <v>350</v>
      </c>
    </row>
    <row r="194" spans="1:10" s="72" customFormat="1" ht="38.25" customHeight="1">
      <c r="A194" s="107" t="s">
        <v>117</v>
      </c>
      <c r="B194" s="6">
        <v>716</v>
      </c>
      <c r="C194" s="85" t="s">
        <v>68</v>
      </c>
      <c r="D194" s="85" t="s">
        <v>10</v>
      </c>
      <c r="E194" s="201" t="s">
        <v>118</v>
      </c>
      <c r="F194" s="203"/>
      <c r="G194" s="6" t="s">
        <v>87</v>
      </c>
      <c r="H194" s="117">
        <f t="shared" si="19"/>
        <v>350</v>
      </c>
      <c r="I194" s="117">
        <f t="shared" si="19"/>
        <v>350</v>
      </c>
      <c r="J194" s="117">
        <f t="shared" si="19"/>
        <v>350</v>
      </c>
    </row>
    <row r="195" spans="1:10" s="72" customFormat="1" ht="25.5" customHeight="1">
      <c r="A195" s="30" t="s">
        <v>63</v>
      </c>
      <c r="B195" s="6">
        <v>716</v>
      </c>
      <c r="C195" s="85" t="s">
        <v>68</v>
      </c>
      <c r="D195" s="85" t="s">
        <v>10</v>
      </c>
      <c r="E195" s="201" t="s">
        <v>118</v>
      </c>
      <c r="F195" s="203"/>
      <c r="G195" s="6" t="s">
        <v>87</v>
      </c>
      <c r="H195" s="117">
        <f t="shared" si="19"/>
        <v>350</v>
      </c>
      <c r="I195" s="117">
        <f t="shared" si="19"/>
        <v>350</v>
      </c>
      <c r="J195" s="117">
        <f t="shared" si="19"/>
        <v>350</v>
      </c>
    </row>
    <row r="196" spans="1:10" s="72" customFormat="1" ht="24" customHeight="1">
      <c r="A196" s="30" t="s">
        <v>182</v>
      </c>
      <c r="B196" s="6">
        <v>716</v>
      </c>
      <c r="C196" s="85" t="s">
        <v>68</v>
      </c>
      <c r="D196" s="85" t="s">
        <v>10</v>
      </c>
      <c r="E196" s="201" t="s">
        <v>150</v>
      </c>
      <c r="F196" s="202"/>
      <c r="G196" s="6" t="s">
        <v>87</v>
      </c>
      <c r="H196" s="117">
        <f t="shared" si="19"/>
        <v>350</v>
      </c>
      <c r="I196" s="117">
        <f t="shared" si="19"/>
        <v>350</v>
      </c>
      <c r="J196" s="117">
        <f t="shared" si="19"/>
        <v>350</v>
      </c>
    </row>
    <row r="197" spans="1:10" s="72" customFormat="1" ht="25.5" customHeight="1">
      <c r="A197" s="89" t="s">
        <v>151</v>
      </c>
      <c r="B197" s="88" t="s">
        <v>12</v>
      </c>
      <c r="C197" s="85" t="s">
        <v>68</v>
      </c>
      <c r="D197" s="85" t="s">
        <v>10</v>
      </c>
      <c r="E197" s="201" t="s">
        <v>150</v>
      </c>
      <c r="F197" s="202"/>
      <c r="G197" s="84" t="s">
        <v>22</v>
      </c>
      <c r="H197" s="116">
        <f>H199</f>
        <v>350</v>
      </c>
      <c r="I197" s="116">
        <f>I199</f>
        <v>350</v>
      </c>
      <c r="J197" s="116">
        <f>J199</f>
        <v>350</v>
      </c>
    </row>
    <row r="198" spans="1:10" s="72" customFormat="1" ht="27" customHeight="1">
      <c r="A198" s="30" t="s">
        <v>152</v>
      </c>
      <c r="B198" s="88" t="s">
        <v>12</v>
      </c>
      <c r="C198" s="85" t="s">
        <v>68</v>
      </c>
      <c r="D198" s="85" t="s">
        <v>10</v>
      </c>
      <c r="E198" s="201" t="s">
        <v>150</v>
      </c>
      <c r="F198" s="202"/>
      <c r="G198" s="84" t="s">
        <v>24</v>
      </c>
      <c r="H198" s="117">
        <f>H199</f>
        <v>350</v>
      </c>
      <c r="I198" s="117">
        <f>I199</f>
        <v>350</v>
      </c>
      <c r="J198" s="117">
        <f>J199</f>
        <v>350</v>
      </c>
    </row>
    <row r="199" spans="1:10" s="72" customFormat="1" ht="21" customHeight="1">
      <c r="A199" s="30" t="s">
        <v>154</v>
      </c>
      <c r="B199" s="88" t="s">
        <v>12</v>
      </c>
      <c r="C199" s="85" t="s">
        <v>68</v>
      </c>
      <c r="D199" s="85" t="s">
        <v>10</v>
      </c>
      <c r="E199" s="201" t="s">
        <v>150</v>
      </c>
      <c r="F199" s="202"/>
      <c r="G199" s="84" t="s">
        <v>153</v>
      </c>
      <c r="H199" s="117">
        <v>350</v>
      </c>
      <c r="I199" s="117">
        <v>350</v>
      </c>
      <c r="J199" s="117">
        <v>350</v>
      </c>
    </row>
    <row r="200" spans="1:10" s="72" customFormat="1" ht="30" customHeight="1">
      <c r="A200" s="137" t="s">
        <v>166</v>
      </c>
      <c r="B200" s="138" t="s">
        <v>12</v>
      </c>
      <c r="C200" s="65" t="s">
        <v>49</v>
      </c>
      <c r="D200" s="65" t="s">
        <v>10</v>
      </c>
      <c r="E200" s="219"/>
      <c r="F200" s="220"/>
      <c r="G200" s="139"/>
      <c r="H200" s="140">
        <f aca="true" t="shared" si="20" ref="H200:J201">H201</f>
        <v>47.31777</v>
      </c>
      <c r="I200" s="140">
        <f t="shared" si="20"/>
        <v>16</v>
      </c>
      <c r="J200" s="140">
        <f t="shared" si="20"/>
        <v>19</v>
      </c>
    </row>
    <row r="201" spans="1:10" s="72" customFormat="1" ht="19.5" customHeight="1">
      <c r="A201" s="142" t="s">
        <v>158</v>
      </c>
      <c r="B201" s="138" t="s">
        <v>12</v>
      </c>
      <c r="C201" s="65" t="s">
        <v>49</v>
      </c>
      <c r="D201" s="65" t="s">
        <v>10</v>
      </c>
      <c r="E201" s="217" t="s">
        <v>159</v>
      </c>
      <c r="F201" s="218"/>
      <c r="G201" s="139"/>
      <c r="H201" s="143">
        <f t="shared" si="20"/>
        <v>47.31777</v>
      </c>
      <c r="I201" s="143">
        <f t="shared" si="20"/>
        <v>16</v>
      </c>
      <c r="J201" s="143">
        <f t="shared" si="20"/>
        <v>19</v>
      </c>
    </row>
    <row r="202" spans="1:11" s="72" customFormat="1" ht="18.75" customHeight="1">
      <c r="A202" s="142" t="s">
        <v>158</v>
      </c>
      <c r="B202" s="138" t="s">
        <v>12</v>
      </c>
      <c r="C202" s="65" t="s">
        <v>49</v>
      </c>
      <c r="D202" s="65" t="s">
        <v>10</v>
      </c>
      <c r="E202" s="217" t="s">
        <v>159</v>
      </c>
      <c r="F202" s="218"/>
      <c r="G202" s="139" t="s">
        <v>160</v>
      </c>
      <c r="H202" s="143">
        <v>47.31777</v>
      </c>
      <c r="I202" s="143">
        <v>16</v>
      </c>
      <c r="J202" s="143">
        <v>19</v>
      </c>
      <c r="K202" s="72">
        <v>7.514</v>
      </c>
    </row>
    <row r="203" spans="1:10" s="72" customFormat="1" ht="33.75" customHeight="1">
      <c r="A203" s="104" t="s">
        <v>167</v>
      </c>
      <c r="B203" s="84" t="s">
        <v>12</v>
      </c>
      <c r="C203" s="85" t="s">
        <v>50</v>
      </c>
      <c r="D203" s="85"/>
      <c r="E203" s="206"/>
      <c r="F203" s="207"/>
      <c r="G203" s="85"/>
      <c r="H203" s="116">
        <f>H204</f>
        <v>153.14338</v>
      </c>
      <c r="I203" s="116">
        <f aca="true" t="shared" si="21" ref="I203:J207">I204</f>
        <v>0</v>
      </c>
      <c r="J203" s="116">
        <f t="shared" si="21"/>
        <v>0</v>
      </c>
    </row>
    <row r="204" spans="1:10" s="141" customFormat="1" ht="30" customHeight="1">
      <c r="A204" s="104" t="s">
        <v>146</v>
      </c>
      <c r="B204" s="84" t="s">
        <v>12</v>
      </c>
      <c r="C204" s="85" t="s">
        <v>50</v>
      </c>
      <c r="D204" s="85" t="s">
        <v>33</v>
      </c>
      <c r="E204" s="206" t="s">
        <v>114</v>
      </c>
      <c r="F204" s="207"/>
      <c r="G204" s="85" t="s">
        <v>87</v>
      </c>
      <c r="H204" s="117">
        <f>H205</f>
        <v>153.14338</v>
      </c>
      <c r="I204" s="117">
        <f t="shared" si="21"/>
        <v>0</v>
      </c>
      <c r="J204" s="117">
        <f t="shared" si="21"/>
        <v>0</v>
      </c>
    </row>
    <row r="205" spans="1:10" s="63" customFormat="1" ht="30" customHeight="1">
      <c r="A205" s="107" t="s">
        <v>113</v>
      </c>
      <c r="B205" s="84" t="s">
        <v>12</v>
      </c>
      <c r="C205" s="85" t="s">
        <v>50</v>
      </c>
      <c r="D205" s="85" t="s">
        <v>33</v>
      </c>
      <c r="E205" s="201" t="s">
        <v>115</v>
      </c>
      <c r="F205" s="203"/>
      <c r="G205" s="85"/>
      <c r="H205" s="117">
        <f>H206</f>
        <v>153.14338</v>
      </c>
      <c r="I205" s="117">
        <f t="shared" si="21"/>
        <v>0</v>
      </c>
      <c r="J205" s="117">
        <f t="shared" si="21"/>
        <v>0</v>
      </c>
    </row>
    <row r="206" spans="1:10" s="63" customFormat="1" ht="38.25" customHeight="1">
      <c r="A206" s="107" t="s">
        <v>117</v>
      </c>
      <c r="B206" s="84" t="s">
        <v>12</v>
      </c>
      <c r="C206" s="85" t="s">
        <v>50</v>
      </c>
      <c r="D206" s="85" t="s">
        <v>33</v>
      </c>
      <c r="E206" s="201" t="s">
        <v>115</v>
      </c>
      <c r="F206" s="202"/>
      <c r="G206" s="85"/>
      <c r="H206" s="117">
        <f>H207</f>
        <v>153.14338</v>
      </c>
      <c r="I206" s="117">
        <f t="shared" si="21"/>
        <v>0</v>
      </c>
      <c r="J206" s="117">
        <f t="shared" si="21"/>
        <v>0</v>
      </c>
    </row>
    <row r="207" spans="1:10" s="72" customFormat="1" ht="21" customHeight="1">
      <c r="A207" s="30" t="s">
        <v>44</v>
      </c>
      <c r="B207" s="71" t="s">
        <v>12</v>
      </c>
      <c r="C207" s="76" t="s">
        <v>50</v>
      </c>
      <c r="D207" s="76" t="s">
        <v>33</v>
      </c>
      <c r="E207" s="201" t="s">
        <v>109</v>
      </c>
      <c r="F207" s="202"/>
      <c r="G207" s="76"/>
      <c r="H207" s="117">
        <f>H208</f>
        <v>153.14338</v>
      </c>
      <c r="I207" s="117">
        <f t="shared" si="21"/>
        <v>0</v>
      </c>
      <c r="J207" s="117">
        <f t="shared" si="21"/>
        <v>0</v>
      </c>
    </row>
    <row r="208" spans="1:10" s="72" customFormat="1" ht="16.5" customHeight="1">
      <c r="A208" s="73" t="s">
        <v>147</v>
      </c>
      <c r="B208" s="71" t="s">
        <v>12</v>
      </c>
      <c r="C208" s="71" t="s">
        <v>50</v>
      </c>
      <c r="D208" s="71" t="s">
        <v>33</v>
      </c>
      <c r="E208" s="201" t="s">
        <v>148</v>
      </c>
      <c r="F208" s="202"/>
      <c r="G208" s="70">
        <v>500</v>
      </c>
      <c r="H208" s="117">
        <f>H209+H210+H211+H212+H213+H214</f>
        <v>153.14338</v>
      </c>
      <c r="I208" s="117">
        <f>I209+I210+I211+I212+I213+I214</f>
        <v>0</v>
      </c>
      <c r="J208" s="117">
        <f>J209+J210+J211+J212+J213+J214</f>
        <v>0</v>
      </c>
    </row>
    <row r="209" spans="1:10" s="72" customFormat="1" ht="26.25" customHeight="1">
      <c r="A209" s="105" t="s">
        <v>45</v>
      </c>
      <c r="B209" s="71" t="s">
        <v>12</v>
      </c>
      <c r="C209" s="71" t="s">
        <v>50</v>
      </c>
      <c r="D209" s="71" t="s">
        <v>33</v>
      </c>
      <c r="E209" s="201" t="s">
        <v>148</v>
      </c>
      <c r="F209" s="202"/>
      <c r="G209" s="70">
        <v>540</v>
      </c>
      <c r="H209" s="117">
        <v>153.14338</v>
      </c>
      <c r="I209" s="117">
        <v>0</v>
      </c>
      <c r="J209" s="117">
        <v>0</v>
      </c>
    </row>
    <row r="210" spans="1:10" s="72" customFormat="1" ht="39" customHeight="1">
      <c r="A210"/>
      <c r="B210"/>
      <c r="C210"/>
      <c r="D210"/>
      <c r="E210"/>
      <c r="F210"/>
      <c r="G210"/>
      <c r="H210" s="50"/>
      <c r="I210" s="50"/>
      <c r="J210" s="50"/>
    </row>
    <row r="211" spans="1:10" s="72" customFormat="1" ht="45.75" customHeight="1">
      <c r="A211"/>
      <c r="B211"/>
      <c r="C211"/>
      <c r="D211"/>
      <c r="E211"/>
      <c r="F211"/>
      <c r="G211"/>
      <c r="H211" s="50"/>
      <c r="I211" s="50"/>
      <c r="J211" s="50"/>
    </row>
    <row r="212" spans="1:10" s="78" customFormat="1" ht="26.25" customHeight="1">
      <c r="A212"/>
      <c r="B212"/>
      <c r="C212"/>
      <c r="D212"/>
      <c r="E212"/>
      <c r="F212"/>
      <c r="G212"/>
      <c r="H212" s="50"/>
      <c r="I212" s="50"/>
      <c r="J212" s="50"/>
    </row>
    <row r="213" spans="1:10" s="78" customFormat="1" ht="24.75" customHeight="1">
      <c r="A213"/>
      <c r="B213"/>
      <c r="C213"/>
      <c r="D213"/>
      <c r="E213"/>
      <c r="F213"/>
      <c r="G213"/>
      <c r="H213" s="50"/>
      <c r="I213" s="50"/>
      <c r="J213" s="50"/>
    </row>
    <row r="214" ht="12.75" customHeight="1"/>
  </sheetData>
  <sheetProtection/>
  <mergeCells count="209">
    <mergeCell ref="E185:F185"/>
    <mergeCell ref="E186:F186"/>
    <mergeCell ref="E49:F49"/>
    <mergeCell ref="E69:F69"/>
    <mergeCell ref="E67:F67"/>
    <mergeCell ref="E70:F70"/>
    <mergeCell ref="E71:F71"/>
    <mergeCell ref="E124:F124"/>
    <mergeCell ref="E121:F121"/>
    <mergeCell ref="E120:F120"/>
    <mergeCell ref="E160:F160"/>
    <mergeCell ref="E184:F184"/>
    <mergeCell ref="E43:F43"/>
    <mergeCell ref="E39:F39"/>
    <mergeCell ref="E51:F51"/>
    <mergeCell ref="E52:F52"/>
    <mergeCell ref="E72:F72"/>
    <mergeCell ref="E125:F125"/>
    <mergeCell ref="E61:F61"/>
    <mergeCell ref="E34:F34"/>
    <mergeCell ref="E21:F21"/>
    <mergeCell ref="E22:F22"/>
    <mergeCell ref="E26:F26"/>
    <mergeCell ref="E23:F23"/>
    <mergeCell ref="E156:F156"/>
    <mergeCell ref="E27:F27"/>
    <mergeCell ref="H7:J7"/>
    <mergeCell ref="E35:F35"/>
    <mergeCell ref="E36:F36"/>
    <mergeCell ref="E33:F33"/>
    <mergeCell ref="E29:F29"/>
    <mergeCell ref="E30:F30"/>
    <mergeCell ref="E31:F31"/>
    <mergeCell ref="E32:F32"/>
    <mergeCell ref="E28:F28"/>
    <mergeCell ref="E25:F25"/>
    <mergeCell ref="E1:H1"/>
    <mergeCell ref="E8:F8"/>
    <mergeCell ref="E16:F16"/>
    <mergeCell ref="E15:F15"/>
    <mergeCell ref="E12:F12"/>
    <mergeCell ref="E11:F11"/>
    <mergeCell ref="A3:H3"/>
    <mergeCell ref="A2:H2"/>
    <mergeCell ref="A4:E5"/>
    <mergeCell ref="E42:F42"/>
    <mergeCell ref="E50:F50"/>
    <mergeCell ref="E53:F53"/>
    <mergeCell ref="E10:F10"/>
    <mergeCell ref="E13:F13"/>
    <mergeCell ref="E24:F24"/>
    <mergeCell ref="E44:F44"/>
    <mergeCell ref="E14:F14"/>
    <mergeCell ref="E18:F18"/>
    <mergeCell ref="E45:F45"/>
    <mergeCell ref="E19:F19"/>
    <mergeCell ref="A7:A8"/>
    <mergeCell ref="E40:F40"/>
    <mergeCell ref="E41:F41"/>
    <mergeCell ref="E37:F37"/>
    <mergeCell ref="E38:F38"/>
    <mergeCell ref="E20:F20"/>
    <mergeCell ref="E17:F17"/>
    <mergeCell ref="B7:G7"/>
    <mergeCell ref="E9:F9"/>
    <mergeCell ref="E159:F159"/>
    <mergeCell ref="E81:F81"/>
    <mergeCell ref="E82:F82"/>
    <mergeCell ref="E149:F149"/>
    <mergeCell ref="E150:F150"/>
    <mergeCell ref="E57:F57"/>
    <mergeCell ref="E155:F155"/>
    <mergeCell ref="E65:F65"/>
    <mergeCell ref="E63:F63"/>
    <mergeCell ref="E148:F148"/>
    <mergeCell ref="E147:F147"/>
    <mergeCell ref="E123:F123"/>
    <mergeCell ref="E58:F58"/>
    <mergeCell ref="E59:F59"/>
    <mergeCell ref="E54:F54"/>
    <mergeCell ref="E55:F55"/>
    <mergeCell ref="E66:F66"/>
    <mergeCell ref="E56:F56"/>
    <mergeCell ref="E122:F122"/>
    <mergeCell ref="E68:F68"/>
    <mergeCell ref="E47:F47"/>
    <mergeCell ref="E48:F48"/>
    <mergeCell ref="E74:F74"/>
    <mergeCell ref="E76:F76"/>
    <mergeCell ref="E73:F73"/>
    <mergeCell ref="E60:F60"/>
    <mergeCell ref="E62:F62"/>
    <mergeCell ref="E75:F75"/>
    <mergeCell ref="E64:F64"/>
    <mergeCell ref="E130:F130"/>
    <mergeCell ref="E131:F131"/>
    <mergeCell ref="E132:F132"/>
    <mergeCell ref="E139:F139"/>
    <mergeCell ref="E140:F140"/>
    <mergeCell ref="E141:F141"/>
    <mergeCell ref="E136:F136"/>
    <mergeCell ref="E128:F128"/>
    <mergeCell ref="E143:F143"/>
    <mergeCell ref="E145:F145"/>
    <mergeCell ref="E146:F146"/>
    <mergeCell ref="E133:F133"/>
    <mergeCell ref="E134:F134"/>
    <mergeCell ref="E135:F135"/>
    <mergeCell ref="E137:F137"/>
    <mergeCell ref="E144:F144"/>
    <mergeCell ref="E129:F129"/>
    <mergeCell ref="E112:F112"/>
    <mergeCell ref="E113:F113"/>
    <mergeCell ref="E114:F114"/>
    <mergeCell ref="E115:F115"/>
    <mergeCell ref="E106:F106"/>
    <mergeCell ref="E108:F108"/>
    <mergeCell ref="E209:F209"/>
    <mergeCell ref="E192:F192"/>
    <mergeCell ref="E193:F193"/>
    <mergeCell ref="E179:F179"/>
    <mergeCell ref="E180:F180"/>
    <mergeCell ref="E110:F110"/>
    <mergeCell ref="E208:F208"/>
    <mergeCell ref="E111:F111"/>
    <mergeCell ref="E126:F126"/>
    <mergeCell ref="E127:F127"/>
    <mergeCell ref="E77:F77"/>
    <mergeCell ref="E78:F78"/>
    <mergeCell ref="E79:F79"/>
    <mergeCell ref="E83:F83"/>
    <mergeCell ref="E84:F84"/>
    <mergeCell ref="E85:F85"/>
    <mergeCell ref="E86:F86"/>
    <mergeCell ref="E87:F87"/>
    <mergeCell ref="E95:F95"/>
    <mergeCell ref="E207:F207"/>
    <mergeCell ref="E200:F200"/>
    <mergeCell ref="E188:F188"/>
    <mergeCell ref="E189:F189"/>
    <mergeCell ref="E194:F194"/>
    <mergeCell ref="E190:F190"/>
    <mergeCell ref="E199:F199"/>
    <mergeCell ref="E204:F204"/>
    <mergeCell ref="E205:F205"/>
    <mergeCell ref="E206:F206"/>
    <mergeCell ref="E198:F198"/>
    <mergeCell ref="E201:F201"/>
    <mergeCell ref="E202:F202"/>
    <mergeCell ref="E203:F203"/>
    <mergeCell ref="E172:F172"/>
    <mergeCell ref="E183:F183"/>
    <mergeCell ref="E171:F171"/>
    <mergeCell ref="E173:F173"/>
    <mergeCell ref="E174:F174"/>
    <mergeCell ref="E175:F175"/>
    <mergeCell ref="E176:F176"/>
    <mergeCell ref="E177:F177"/>
    <mergeCell ref="E178:F178"/>
    <mergeCell ref="E169:F169"/>
    <mergeCell ref="E165:F165"/>
    <mergeCell ref="E181:F181"/>
    <mergeCell ref="E182:F182"/>
    <mergeCell ref="E197:F197"/>
    <mergeCell ref="E191:F191"/>
    <mergeCell ref="E196:F196"/>
    <mergeCell ref="E195:F195"/>
    <mergeCell ref="E187:F187"/>
    <mergeCell ref="E170:F170"/>
    <mergeCell ref="E167:F167"/>
    <mergeCell ref="E168:F168"/>
    <mergeCell ref="E162:F162"/>
    <mergeCell ref="E163:F163"/>
    <mergeCell ref="E164:F164"/>
    <mergeCell ref="E153:F153"/>
    <mergeCell ref="E154:F154"/>
    <mergeCell ref="E166:F166"/>
    <mergeCell ref="E157:F157"/>
    <mergeCell ref="E158:F158"/>
    <mergeCell ref="E151:F151"/>
    <mergeCell ref="E142:F142"/>
    <mergeCell ref="E105:F105"/>
    <mergeCell ref="E161:F161"/>
    <mergeCell ref="E152:F152"/>
    <mergeCell ref="E96:F96"/>
    <mergeCell ref="E97:F97"/>
    <mergeCell ref="E98:F98"/>
    <mergeCell ref="E99:F99"/>
    <mergeCell ref="E100:F100"/>
    <mergeCell ref="E46:F46"/>
    <mergeCell ref="E138:F138"/>
    <mergeCell ref="E80:F80"/>
    <mergeCell ref="E92:F92"/>
    <mergeCell ref="E93:F93"/>
    <mergeCell ref="E94:F94"/>
    <mergeCell ref="E88:F88"/>
    <mergeCell ref="E89:F89"/>
    <mergeCell ref="E90:F90"/>
    <mergeCell ref="E107:F107"/>
    <mergeCell ref="E116:F116"/>
    <mergeCell ref="E117:F117"/>
    <mergeCell ref="E118:F118"/>
    <mergeCell ref="E119:F119"/>
    <mergeCell ref="E91:F91"/>
    <mergeCell ref="E104:F104"/>
    <mergeCell ref="E101:F101"/>
    <mergeCell ref="E102:F102"/>
    <mergeCell ref="E109:F109"/>
    <mergeCell ref="E103:F103"/>
  </mergeCells>
  <printOptions/>
  <pageMargins left="1.0236220472440944" right="0.03937007874015748" top="0.11811023622047245" bottom="0" header="0.3149606299212598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6.375" style="0" customWidth="1"/>
    <col min="2" max="2" width="7.375" style="0" customWidth="1"/>
    <col min="3" max="3" width="5.25390625" style="0" customWidth="1"/>
    <col min="4" max="4" width="17.75390625" style="0" customWidth="1"/>
    <col min="5" max="5" width="7.00390625" style="0" customWidth="1"/>
    <col min="6" max="6" width="14.25390625" style="0" customWidth="1"/>
  </cols>
  <sheetData>
    <row r="1" spans="3:6" ht="80.25" customHeight="1">
      <c r="C1" s="236" t="s">
        <v>252</v>
      </c>
      <c r="D1" s="236"/>
      <c r="E1" s="236"/>
      <c r="F1" s="236"/>
    </row>
    <row r="2" ht="13.5" customHeight="1"/>
    <row r="3" spans="1:6" ht="12.75">
      <c r="A3" s="239" t="s">
        <v>172</v>
      </c>
      <c r="B3" s="239"/>
      <c r="C3" s="239"/>
      <c r="D3" s="239"/>
      <c r="E3" s="239"/>
      <c r="F3" s="239"/>
    </row>
    <row r="4" spans="1:6" ht="12.75" customHeight="1">
      <c r="A4" s="244" t="s">
        <v>46</v>
      </c>
      <c r="B4" s="244"/>
      <c r="C4" s="244"/>
      <c r="D4" s="244"/>
      <c r="E4" s="244"/>
      <c r="F4" s="244"/>
    </row>
    <row r="5" spans="1:6" ht="18" customHeight="1">
      <c r="A5" s="244"/>
      <c r="B5" s="244"/>
      <c r="C5" s="244"/>
      <c r="D5" s="244"/>
      <c r="E5" s="244"/>
      <c r="F5" s="244"/>
    </row>
    <row r="8" spans="1:6" ht="29.25" customHeight="1">
      <c r="A8" s="245" t="s">
        <v>0</v>
      </c>
      <c r="B8" s="247" t="s">
        <v>3</v>
      </c>
      <c r="C8" s="248" t="s">
        <v>4</v>
      </c>
      <c r="D8" s="248" t="s">
        <v>5</v>
      </c>
      <c r="E8" s="248" t="s">
        <v>6</v>
      </c>
      <c r="F8" s="246" t="s">
        <v>7</v>
      </c>
    </row>
    <row r="9" spans="1:6" ht="18.75" customHeight="1">
      <c r="A9" s="245"/>
      <c r="B9" s="247"/>
      <c r="C9" s="248"/>
      <c r="D9" s="248"/>
      <c r="E9" s="248"/>
      <c r="F9" s="246"/>
    </row>
    <row r="10" spans="1:6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7</v>
      </c>
    </row>
    <row r="11" spans="1:6" ht="12.75">
      <c r="A11" s="28" t="s">
        <v>8</v>
      </c>
      <c r="B11" s="4"/>
      <c r="C11" s="4"/>
      <c r="D11" s="4"/>
      <c r="E11" s="4"/>
      <c r="F11" s="119">
        <f>F12+F50+F57+F67+F75+F117+F128+F135+F132</f>
        <v>36868.424490000005</v>
      </c>
    </row>
    <row r="12" spans="1:6" ht="12.75">
      <c r="A12" s="7" t="s">
        <v>9</v>
      </c>
      <c r="B12" s="17" t="s">
        <v>10</v>
      </c>
      <c r="C12" s="22"/>
      <c r="D12" s="22"/>
      <c r="E12" s="22"/>
      <c r="F12" s="119">
        <f>F13+F23+F46+F18+F43</f>
        <v>19544.555640000002</v>
      </c>
    </row>
    <row r="13" spans="1:6" ht="38.25">
      <c r="A13" s="20" t="str">
        <f>'пр 9'!A12</f>
        <v>"Функционирование высшего должностного лица субъекта Российской Федерации и муниципального образования"</v>
      </c>
      <c r="B13" s="17" t="s">
        <v>10</v>
      </c>
      <c r="C13" s="17" t="s">
        <v>11</v>
      </c>
      <c r="D13" s="17"/>
      <c r="E13" s="17"/>
      <c r="F13" s="119">
        <f>F14</f>
        <v>1771.539</v>
      </c>
    </row>
    <row r="14" spans="1:6" ht="25.5">
      <c r="A14" s="30" t="str">
        <f>'пр 9'!A15</f>
        <v>Осуществление органами местного самоуправления полномочий местного значения</v>
      </c>
      <c r="B14" s="5" t="s">
        <v>10</v>
      </c>
      <c r="C14" s="5" t="s">
        <v>11</v>
      </c>
      <c r="D14" s="5" t="s">
        <v>108</v>
      </c>
      <c r="E14" s="5"/>
      <c r="F14" s="120">
        <f>'пр 9'!H15</f>
        <v>1771.539</v>
      </c>
    </row>
    <row r="15" spans="1:6" ht="25.5">
      <c r="A15" s="30" t="str">
        <f>'пр 9'!A16</f>
        <v>Обеспечение деятельности в сфере установленных функций</v>
      </c>
      <c r="B15" s="5" t="s">
        <v>10</v>
      </c>
      <c r="C15" s="5" t="s">
        <v>11</v>
      </c>
      <c r="D15" s="5" t="s">
        <v>108</v>
      </c>
      <c r="E15" s="5"/>
      <c r="F15" s="120">
        <f>F16+F17</f>
        <v>1771.539</v>
      </c>
    </row>
    <row r="16" spans="1:6" ht="33.75">
      <c r="A16" s="8" t="s">
        <v>86</v>
      </c>
      <c r="B16" s="5" t="s">
        <v>10</v>
      </c>
      <c r="C16" s="5" t="s">
        <v>11</v>
      </c>
      <c r="D16" s="5" t="s">
        <v>108</v>
      </c>
      <c r="E16" s="5" t="s">
        <v>80</v>
      </c>
      <c r="F16" s="120">
        <f>'пр 9'!H18</f>
        <v>1360.629</v>
      </c>
    </row>
    <row r="17" spans="1:6" ht="33.75">
      <c r="A17" s="8" t="s">
        <v>81</v>
      </c>
      <c r="B17" s="5" t="s">
        <v>10</v>
      </c>
      <c r="C17" s="5" t="s">
        <v>11</v>
      </c>
      <c r="D17" s="5" t="s">
        <v>108</v>
      </c>
      <c r="E17" s="5" t="s">
        <v>111</v>
      </c>
      <c r="F17" s="120">
        <f>'пр 9'!H19</f>
        <v>410.91</v>
      </c>
    </row>
    <row r="18" spans="1:6" ht="54.75" customHeight="1">
      <c r="A18" s="53" t="str">
        <f>'пр 9'!A20</f>
        <v>"Функционирование законодательных (представительных) органов государственной власти и представительных органов муниципальных образований"</v>
      </c>
      <c r="B18" s="17" t="s">
        <v>10</v>
      </c>
      <c r="C18" s="17" t="s">
        <v>33</v>
      </c>
      <c r="D18" s="17"/>
      <c r="E18" s="17"/>
      <c r="F18" s="119">
        <f>F19</f>
        <v>1088</v>
      </c>
    </row>
    <row r="19" spans="1:6" ht="25.5">
      <c r="A19" s="30" t="str">
        <f>'пр 9'!A23</f>
        <v>Осуществление органами местного самоуправления полномочий местного значения</v>
      </c>
      <c r="B19" s="6" t="s">
        <v>10</v>
      </c>
      <c r="C19" s="6" t="s">
        <v>33</v>
      </c>
      <c r="D19" s="5" t="s">
        <v>108</v>
      </c>
      <c r="E19" s="6"/>
      <c r="F19" s="120">
        <f>F20</f>
        <v>1088</v>
      </c>
    </row>
    <row r="20" spans="1:6" ht="25.5">
      <c r="A20" s="30" t="str">
        <f>'пр 9'!A24</f>
        <v>Обеспечение деятельности в сфере установленных функций</v>
      </c>
      <c r="B20" s="6" t="s">
        <v>10</v>
      </c>
      <c r="C20" s="6" t="s">
        <v>33</v>
      </c>
      <c r="D20" s="5" t="s">
        <v>108</v>
      </c>
      <c r="E20" s="6"/>
      <c r="F20" s="120">
        <f>F21</f>
        <v>1088</v>
      </c>
    </row>
    <row r="21" spans="1:6" ht="22.5">
      <c r="A21" s="8" t="str">
        <f>'пр 9'!A27</f>
        <v>Иные закупки товаров, работ и услуг для обеспечения государственных(муниципальных) нужд</v>
      </c>
      <c r="B21" s="6" t="s">
        <v>10</v>
      </c>
      <c r="C21" s="6" t="s">
        <v>33</v>
      </c>
      <c r="D21" s="5" t="s">
        <v>108</v>
      </c>
      <c r="E21" s="6" t="s">
        <v>123</v>
      </c>
      <c r="F21" s="120">
        <f>F22</f>
        <v>1088</v>
      </c>
    </row>
    <row r="22" spans="1:6" ht="33" customHeight="1">
      <c r="A22" s="8" t="str">
        <f>'пр 9'!A28</f>
        <v>Прочая закупка товаров, работ и услуг для обеспечения государственных(муниципальных) нужд</v>
      </c>
      <c r="B22" s="6" t="s">
        <v>10</v>
      </c>
      <c r="C22" s="6" t="s">
        <v>33</v>
      </c>
      <c r="D22" s="5" t="s">
        <v>108</v>
      </c>
      <c r="E22" s="6" t="s">
        <v>84</v>
      </c>
      <c r="F22" s="192">
        <v>1088</v>
      </c>
    </row>
    <row r="23" spans="1:6" ht="73.5" customHeight="1">
      <c r="A23" s="20" t="str">
        <f>'пр 9'!A29</f>
        <v>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v>
      </c>
      <c r="B23" s="12" t="s">
        <v>10</v>
      </c>
      <c r="C23" s="12" t="s">
        <v>19</v>
      </c>
      <c r="D23" s="12"/>
      <c r="E23" s="12"/>
      <c r="F23" s="119">
        <f>'пр 9'!H29</f>
        <v>15961.61664</v>
      </c>
    </row>
    <row r="24" spans="1:6" ht="25.5">
      <c r="A24" s="30" t="str">
        <f>'пр 9'!A32</f>
        <v>Осуществление органами местного самоуправления полномочий местного значения</v>
      </c>
      <c r="B24" s="5" t="s">
        <v>10</v>
      </c>
      <c r="C24" s="5" t="s">
        <v>19</v>
      </c>
      <c r="D24" s="5" t="s">
        <v>108</v>
      </c>
      <c r="E24" s="5"/>
      <c r="F24" s="120">
        <f>F25</f>
        <v>15269.800000000001</v>
      </c>
    </row>
    <row r="25" spans="1:6" ht="25.5">
      <c r="A25" s="30" t="str">
        <f>'пр 9'!A33</f>
        <v>Обеспечение деятельности в сфере установленных функций</v>
      </c>
      <c r="B25" s="5" t="s">
        <v>10</v>
      </c>
      <c r="C25" s="5" t="s">
        <v>19</v>
      </c>
      <c r="D25" s="5" t="s">
        <v>108</v>
      </c>
      <c r="E25" s="5"/>
      <c r="F25" s="120">
        <f>F26+F27+F28+F30+F31+F41</f>
        <v>15269.800000000001</v>
      </c>
    </row>
    <row r="26" spans="1:6" ht="22.5">
      <c r="A26" s="8" t="str">
        <f>'пр 9'!A27</f>
        <v>Иные закупки товаров, работ и услуг для обеспечения государственных(муниципальных) нужд</v>
      </c>
      <c r="B26" s="5" t="s">
        <v>10</v>
      </c>
      <c r="C26" s="5" t="s">
        <v>19</v>
      </c>
      <c r="D26" s="5" t="s">
        <v>108</v>
      </c>
      <c r="E26" s="5" t="s">
        <v>80</v>
      </c>
      <c r="F26" s="120">
        <f>'пр 9'!H35</f>
        <v>9627</v>
      </c>
    </row>
    <row r="27" spans="1:6" ht="36.75" customHeight="1">
      <c r="A27" s="8" t="str">
        <f>'пр 9'!A36</f>
        <v>Начисления на выплаты по оплате труда</v>
      </c>
      <c r="B27" s="5" t="s">
        <v>10</v>
      </c>
      <c r="C27" s="5" t="s">
        <v>19</v>
      </c>
      <c r="D27" s="5" t="s">
        <v>108</v>
      </c>
      <c r="E27" s="5" t="s">
        <v>111</v>
      </c>
      <c r="F27" s="121">
        <f>'пр 9'!H36</f>
        <v>2908</v>
      </c>
    </row>
    <row r="28" spans="1:6" ht="12.75">
      <c r="A28" s="8" t="str">
        <f>'пр 9'!A38</f>
        <v>Прочие выплаты</v>
      </c>
      <c r="B28" s="5" t="s">
        <v>10</v>
      </c>
      <c r="C28" s="5" t="s">
        <v>19</v>
      </c>
      <c r="D28" s="5" t="s">
        <v>108</v>
      </c>
      <c r="E28" s="5" t="s">
        <v>82</v>
      </c>
      <c r="F28" s="120">
        <f>'пр 9'!H38</f>
        <v>50</v>
      </c>
    </row>
    <row r="29" spans="1:6" ht="50.25" customHeight="1" hidden="1">
      <c r="A29" s="8" t="e">
        <f>'пр 9'!#REF!</f>
        <v>#REF!</v>
      </c>
      <c r="B29" s="5" t="s">
        <v>10</v>
      </c>
      <c r="C29" s="5" t="s">
        <v>19</v>
      </c>
      <c r="D29" s="5" t="s">
        <v>74</v>
      </c>
      <c r="E29" s="5" t="s">
        <v>83</v>
      </c>
      <c r="F29" s="120" t="e">
        <f>'пр 9'!#REF!</f>
        <v>#REF!</v>
      </c>
    </row>
    <row r="30" spans="1:6" ht="30" customHeight="1">
      <c r="A30" s="114" t="str">
        <f>'пр 9'!A41</f>
        <v>Закупка товаров, работ, услуг в сфере информационно-коммуникационных технологий</v>
      </c>
      <c r="B30" s="5" t="s">
        <v>10</v>
      </c>
      <c r="C30" s="5" t="s">
        <v>19</v>
      </c>
      <c r="D30" s="5" t="s">
        <v>108</v>
      </c>
      <c r="E30" s="5" t="s">
        <v>96</v>
      </c>
      <c r="F30" s="120">
        <f>'пр 9'!H41</f>
        <v>790.1</v>
      </c>
    </row>
    <row r="31" spans="1:6" ht="22.5">
      <c r="A31" s="54" t="str">
        <f>'пр 9'!A44</f>
        <v>Прочая закупка товаров, работ и услуг для обеспечения государственных(муниципальных) нужд</v>
      </c>
      <c r="B31" s="5" t="s">
        <v>10</v>
      </c>
      <c r="C31" s="5" t="s">
        <v>19</v>
      </c>
      <c r="D31" s="5" t="s">
        <v>108</v>
      </c>
      <c r="E31" s="5" t="s">
        <v>84</v>
      </c>
      <c r="F31" s="120">
        <f>'пр 9'!H44</f>
        <v>1894</v>
      </c>
    </row>
    <row r="32" spans="1:6" ht="12.75">
      <c r="A32" s="54" t="s">
        <v>184</v>
      </c>
      <c r="B32" s="5" t="s">
        <v>10</v>
      </c>
      <c r="C32" s="5" t="s">
        <v>19</v>
      </c>
      <c r="D32" s="5" t="s">
        <v>108</v>
      </c>
      <c r="E32" s="5" t="s">
        <v>183</v>
      </c>
      <c r="F32" s="120">
        <f>'пр 9'!H45</f>
        <v>300</v>
      </c>
    </row>
    <row r="33" spans="1:6" ht="16.5" customHeight="1">
      <c r="A33" s="8" t="str">
        <f>'пр 9'!A48</f>
        <v>Уплата прочих налогов, сборов и иных платежей</v>
      </c>
      <c r="B33" s="5" t="s">
        <v>10</v>
      </c>
      <c r="C33" s="5" t="s">
        <v>19</v>
      </c>
      <c r="D33" s="5" t="s">
        <v>108</v>
      </c>
      <c r="E33" s="5" t="s">
        <v>90</v>
      </c>
      <c r="F33" s="120">
        <f>'пр 9'!H48</f>
        <v>24</v>
      </c>
    </row>
    <row r="34" spans="1:6" ht="16.5" customHeight="1">
      <c r="A34" s="8" t="str">
        <f>'пр 9'!A49</f>
        <v>Уплата  иных платежей</v>
      </c>
      <c r="B34" s="5" t="s">
        <v>10</v>
      </c>
      <c r="C34" s="5" t="s">
        <v>19</v>
      </c>
      <c r="D34" s="5" t="s">
        <v>108</v>
      </c>
      <c r="E34" s="5" t="s">
        <v>185</v>
      </c>
      <c r="F34" s="120">
        <f>'пр 9'!H49</f>
        <v>215</v>
      </c>
    </row>
    <row r="35" spans="1:6" ht="36.75" customHeight="1">
      <c r="A35" s="89" t="s">
        <v>156</v>
      </c>
      <c r="B35" s="71" t="s">
        <v>10</v>
      </c>
      <c r="C35" s="71" t="s">
        <v>19</v>
      </c>
      <c r="D35" s="128" t="s">
        <v>157</v>
      </c>
      <c r="E35" s="136"/>
      <c r="F35" s="113">
        <f>'пр 9'!H50</f>
        <v>135.4</v>
      </c>
    </row>
    <row r="36" spans="1:6" s="64" customFormat="1" ht="35.25" customHeight="1">
      <c r="A36" s="73" t="s">
        <v>81</v>
      </c>
      <c r="B36" s="71" t="s">
        <v>10</v>
      </c>
      <c r="C36" s="71" t="s">
        <v>19</v>
      </c>
      <c r="D36" s="129" t="s">
        <v>157</v>
      </c>
      <c r="E36" s="145" t="s">
        <v>112</v>
      </c>
      <c r="F36" s="127">
        <f>SUM(F37:F38)</f>
        <v>128.63</v>
      </c>
    </row>
    <row r="37" spans="1:6" s="64" customFormat="1" ht="23.25" customHeight="1">
      <c r="A37" s="73" t="s">
        <v>120</v>
      </c>
      <c r="B37" s="71" t="s">
        <v>10</v>
      </c>
      <c r="C37" s="71" t="s">
        <v>19</v>
      </c>
      <c r="D37" s="129" t="s">
        <v>157</v>
      </c>
      <c r="E37" s="145" t="s">
        <v>80</v>
      </c>
      <c r="F37" s="127">
        <f>'пр 9'!H52</f>
        <v>98.79416</v>
      </c>
    </row>
    <row r="38" spans="1:6" s="64" customFormat="1" ht="13.5" customHeight="1">
      <c r="A38" s="73" t="s">
        <v>18</v>
      </c>
      <c r="B38" s="71" t="s">
        <v>10</v>
      </c>
      <c r="C38" s="71" t="s">
        <v>19</v>
      </c>
      <c r="D38" s="129" t="s">
        <v>157</v>
      </c>
      <c r="E38" s="145" t="s">
        <v>111</v>
      </c>
      <c r="F38" s="127">
        <f>'пр 9'!H53</f>
        <v>29.83584</v>
      </c>
    </row>
    <row r="39" spans="1:6" s="64" customFormat="1" ht="26.25" customHeight="1">
      <c r="A39" s="81" t="s">
        <v>128</v>
      </c>
      <c r="B39" s="71" t="s">
        <v>10</v>
      </c>
      <c r="C39" s="71" t="s">
        <v>19</v>
      </c>
      <c r="D39" s="129" t="s">
        <v>157</v>
      </c>
      <c r="E39" s="145" t="s">
        <v>16</v>
      </c>
      <c r="F39" s="127">
        <f>'пр 9'!H54</f>
        <v>6.77</v>
      </c>
    </row>
    <row r="40" spans="1:6" s="64" customFormat="1" ht="26.25" customHeight="1">
      <c r="A40" s="73" t="s">
        <v>124</v>
      </c>
      <c r="B40" s="71" t="s">
        <v>10</v>
      </c>
      <c r="C40" s="71" t="s">
        <v>19</v>
      </c>
      <c r="D40" s="129" t="s">
        <v>157</v>
      </c>
      <c r="E40" s="145" t="s">
        <v>84</v>
      </c>
      <c r="F40" s="127">
        <f>'пр 9'!H55</f>
        <v>6.77</v>
      </c>
    </row>
    <row r="41" spans="1:6" ht="69.75" customHeight="1">
      <c r="A41" s="8" t="str">
        <f>'пр 9'!A56</f>
        <v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правоотношениях, предусмотренных отдельными законами Иркутской области об административной ответственности</v>
      </c>
      <c r="B41" s="59" t="s">
        <v>10</v>
      </c>
      <c r="C41" s="59" t="s">
        <v>19</v>
      </c>
      <c r="D41" s="83" t="s">
        <v>126</v>
      </c>
      <c r="E41" s="59"/>
      <c r="F41" s="119">
        <f>F42</f>
        <v>0.7</v>
      </c>
    </row>
    <row r="42" spans="1:6" ht="18" customHeight="1">
      <c r="A42" s="9" t="s">
        <v>25</v>
      </c>
      <c r="B42" s="5" t="s">
        <v>10</v>
      </c>
      <c r="C42" s="5" t="s">
        <v>19</v>
      </c>
      <c r="D42" s="6" t="s">
        <v>126</v>
      </c>
      <c r="E42" s="5" t="s">
        <v>84</v>
      </c>
      <c r="F42" s="120">
        <f>'пр 9'!H59</f>
        <v>0.7</v>
      </c>
    </row>
    <row r="43" spans="1:6" ht="25.5">
      <c r="A43" s="87" t="s">
        <v>48</v>
      </c>
      <c r="B43" s="17" t="s">
        <v>10</v>
      </c>
      <c r="C43" s="17" t="s">
        <v>47</v>
      </c>
      <c r="D43" s="17" t="s">
        <v>127</v>
      </c>
      <c r="E43" s="84"/>
      <c r="F43" s="119">
        <f>F44</f>
        <v>623.4</v>
      </c>
    </row>
    <row r="44" spans="1:6" ht="12.75">
      <c r="A44" s="79" t="s">
        <v>106</v>
      </c>
      <c r="B44" s="5" t="s">
        <v>10</v>
      </c>
      <c r="C44" s="5" t="s">
        <v>47</v>
      </c>
      <c r="D44" s="6" t="s">
        <v>127</v>
      </c>
      <c r="E44" s="71" t="s">
        <v>16</v>
      </c>
      <c r="F44" s="120">
        <f>F45</f>
        <v>623.4</v>
      </c>
    </row>
    <row r="45" spans="1:6" ht="24">
      <c r="A45" s="79" t="s">
        <v>105</v>
      </c>
      <c r="B45" s="5" t="s">
        <v>10</v>
      </c>
      <c r="C45" s="5" t="s">
        <v>47</v>
      </c>
      <c r="D45" s="6" t="s">
        <v>127</v>
      </c>
      <c r="E45" s="71" t="s">
        <v>245</v>
      </c>
      <c r="F45" s="120">
        <f>'пр 9'!H66</f>
        <v>623.4</v>
      </c>
    </row>
    <row r="46" spans="1:6" ht="12.75">
      <c r="A46" s="20" t="s">
        <v>29</v>
      </c>
      <c r="B46" s="12" t="s">
        <v>10</v>
      </c>
      <c r="C46" s="12" t="s">
        <v>27</v>
      </c>
      <c r="D46" s="6"/>
      <c r="E46" s="12"/>
      <c r="F46" s="119">
        <f>F47</f>
        <v>100</v>
      </c>
    </row>
    <row r="47" spans="1:6" ht="25.5">
      <c r="A47" s="30" t="str">
        <f>'пр 9'!A70</f>
        <v>Осуществление органами местного самоуправления полномочий местного значения</v>
      </c>
      <c r="B47" s="5" t="s">
        <v>10</v>
      </c>
      <c r="C47" s="5" t="s">
        <v>27</v>
      </c>
      <c r="D47" s="6" t="s">
        <v>126</v>
      </c>
      <c r="E47" s="5"/>
      <c r="F47" s="120">
        <f>F48</f>
        <v>100</v>
      </c>
    </row>
    <row r="48" spans="1:6" ht="25.5">
      <c r="A48" s="30" t="str">
        <f>'пр 9'!A71</f>
        <v>Резервный фонд администрации муниципального образования</v>
      </c>
      <c r="B48" s="5" t="s">
        <v>10</v>
      </c>
      <c r="C48" s="5" t="s">
        <v>27</v>
      </c>
      <c r="D48" s="6" t="s">
        <v>126</v>
      </c>
      <c r="E48" s="5"/>
      <c r="F48" s="120">
        <f>F49</f>
        <v>100</v>
      </c>
    </row>
    <row r="49" spans="1:6" ht="12.75">
      <c r="A49" s="8" t="s">
        <v>94</v>
      </c>
      <c r="B49" s="5" t="s">
        <v>10</v>
      </c>
      <c r="C49" s="5" t="s">
        <v>27</v>
      </c>
      <c r="D49" s="6" t="s">
        <v>126</v>
      </c>
      <c r="E49" s="5" t="s">
        <v>91</v>
      </c>
      <c r="F49" s="120">
        <f>'пр 9'!H72</f>
        <v>100</v>
      </c>
    </row>
    <row r="50" spans="1:6" ht="12.75">
      <c r="A50" s="14" t="str">
        <f>'пр 9'!A73</f>
        <v>НАЦИОНАЛЬНАЯ ОБОРОНА</v>
      </c>
      <c r="B50" s="15" t="s">
        <v>11</v>
      </c>
      <c r="C50" s="15"/>
      <c r="D50" s="4"/>
      <c r="E50" s="4"/>
      <c r="F50" s="119">
        <f>F51</f>
        <v>137.29999999999998</v>
      </c>
    </row>
    <row r="51" spans="1:6" ht="25.5">
      <c r="A51" s="39" t="str">
        <f>'пр 9'!A74</f>
        <v>Мобилизационная  и вневойсковая подготовка</v>
      </c>
      <c r="B51" s="11" t="s">
        <v>11</v>
      </c>
      <c r="C51" s="11" t="s">
        <v>33</v>
      </c>
      <c r="D51" s="11" t="s">
        <v>131</v>
      </c>
      <c r="E51" s="11"/>
      <c r="F51" s="120">
        <f>'пр 9'!H74</f>
        <v>137.29999999999998</v>
      </c>
    </row>
    <row r="52" spans="1:6" ht="12.75" hidden="1">
      <c r="A52" s="40"/>
      <c r="B52" s="11"/>
      <c r="C52" s="11"/>
      <c r="D52" s="11"/>
      <c r="E52" s="11"/>
      <c r="F52" s="120"/>
    </row>
    <row r="53" spans="1:6" ht="36">
      <c r="A53" s="40" t="str">
        <f>'пр 9'!A76</f>
        <v>Субвенции на осуществление первичного воинского учета на территориях, где отсутствуют военные комиссариаты</v>
      </c>
      <c r="B53" s="11" t="s">
        <v>11</v>
      </c>
      <c r="C53" s="11" t="s">
        <v>33</v>
      </c>
      <c r="D53" s="11" t="s">
        <v>131</v>
      </c>
      <c r="E53" s="11"/>
      <c r="F53" s="120">
        <f>F54+F56+F55</f>
        <v>137.29999999999998</v>
      </c>
    </row>
    <row r="54" spans="1:6" ht="22.5">
      <c r="A54" s="8" t="str">
        <f>'пр 9'!A78</f>
        <v>Фонд оплаты труда государственных (муниципальных) органов</v>
      </c>
      <c r="B54" s="11" t="s">
        <v>11</v>
      </c>
      <c r="C54" s="11" t="s">
        <v>33</v>
      </c>
      <c r="D54" s="11" t="s">
        <v>131</v>
      </c>
      <c r="E54" s="11" t="s">
        <v>80</v>
      </c>
      <c r="F54" s="120">
        <f>'пр 9'!H78</f>
        <v>100</v>
      </c>
    </row>
    <row r="55" spans="1:6" ht="23.25" customHeight="1">
      <c r="A55" s="8" t="str">
        <f>'пр 9'!A79</f>
        <v>Начисления на выплаты по оплате труда</v>
      </c>
      <c r="B55" s="11" t="s">
        <v>11</v>
      </c>
      <c r="C55" s="11" t="s">
        <v>33</v>
      </c>
      <c r="D55" s="11" t="s">
        <v>131</v>
      </c>
      <c r="E55" s="11" t="s">
        <v>111</v>
      </c>
      <c r="F55" s="120">
        <f>'пр 9'!H79</f>
        <v>30.2</v>
      </c>
    </row>
    <row r="56" spans="1:6" ht="31.5" customHeight="1">
      <c r="A56" s="54" t="str">
        <f>'пр 9'!A82</f>
        <v>Прочая закупка товаров, работ и услуг для обеспечения государственных(муниципальных) нужд</v>
      </c>
      <c r="B56" s="11" t="s">
        <v>11</v>
      </c>
      <c r="C56" s="11" t="s">
        <v>33</v>
      </c>
      <c r="D56" s="11" t="s">
        <v>131</v>
      </c>
      <c r="E56" s="11" t="s">
        <v>84</v>
      </c>
      <c r="F56" s="120">
        <f>'пр 9'!H82</f>
        <v>7.1</v>
      </c>
    </row>
    <row r="57" spans="1:6" ht="32.25" customHeight="1">
      <c r="A57" s="41" t="str">
        <f>'пр 9'!A83</f>
        <v>НАЦИОНАЛЬНАЯ БЕЗОПАСНОСТЬ И ПРАВООХРАНИТЕЛЬНАЯ ДЕЯТЕЛЬНОСТЬ </v>
      </c>
      <c r="B57" s="18" t="s">
        <v>33</v>
      </c>
      <c r="C57" s="18"/>
      <c r="D57" s="15"/>
      <c r="E57" s="15"/>
      <c r="F57" s="119">
        <f>'пр 9'!H83</f>
        <v>100</v>
      </c>
    </row>
    <row r="58" spans="1:6" ht="43.5" customHeight="1">
      <c r="A58" s="41" t="str">
        <f>'пр 9'!A84</f>
        <v>Защита населения и территории от чрезвычайных ситуаций природного и техногенного характера, гражданская оборона</v>
      </c>
      <c r="B58" s="48" t="s">
        <v>33</v>
      </c>
      <c r="C58" s="48" t="s">
        <v>53</v>
      </c>
      <c r="D58" s="15"/>
      <c r="E58" s="15"/>
      <c r="F58" s="119">
        <f>'пр 9'!H84</f>
        <v>50</v>
      </c>
    </row>
    <row r="59" spans="1:6" ht="25.5">
      <c r="A59" s="30" t="str">
        <f>'пр 9'!A95</f>
        <v>Осуществление органами местного самоуправления полномочий местного значения</v>
      </c>
      <c r="B59" s="67" t="s">
        <v>33</v>
      </c>
      <c r="C59" s="67" t="s">
        <v>53</v>
      </c>
      <c r="D59" s="5" t="s">
        <v>133</v>
      </c>
      <c r="E59" s="11"/>
      <c r="F59" s="120">
        <f>'пр 9'!H84</f>
        <v>50</v>
      </c>
    </row>
    <row r="60" spans="1:6" ht="24">
      <c r="A60" s="26" t="str">
        <f>'пр 9'!A88</f>
        <v>Подготовка населения и организаций к действиям в чрезвычайной ситуации в мирное и военное время</v>
      </c>
      <c r="B60" s="67" t="s">
        <v>33</v>
      </c>
      <c r="C60" s="67" t="s">
        <v>53</v>
      </c>
      <c r="D60" s="5" t="s">
        <v>133</v>
      </c>
      <c r="E60" s="11"/>
      <c r="F60" s="120">
        <f>F61</f>
        <v>50</v>
      </c>
    </row>
    <row r="61" spans="1:6" ht="32.25" customHeight="1">
      <c r="A61" s="26" t="str">
        <f>'пр 9'!A91</f>
        <v>Прочая закупка товаров, работ и услуг для обеспечения государственных(муниципальных) нужд</v>
      </c>
      <c r="B61" s="67" t="s">
        <v>33</v>
      </c>
      <c r="C61" s="67" t="s">
        <v>53</v>
      </c>
      <c r="D61" s="5" t="s">
        <v>133</v>
      </c>
      <c r="E61" s="11" t="s">
        <v>84</v>
      </c>
      <c r="F61" s="120">
        <f>'пр 9'!H91</f>
        <v>50</v>
      </c>
    </row>
    <row r="62" spans="1:6" ht="12.75">
      <c r="A62" s="41" t="str">
        <f>'пр 9'!A92</f>
        <v>Обеспечение пожарной безопасности</v>
      </c>
      <c r="B62" s="48" t="s">
        <v>33</v>
      </c>
      <c r="C62" s="48" t="s">
        <v>68</v>
      </c>
      <c r="D62" s="15"/>
      <c r="E62" s="15"/>
      <c r="F62" s="119">
        <f>'пр 9'!H92</f>
        <v>50</v>
      </c>
    </row>
    <row r="63" spans="1:6" ht="25.5">
      <c r="A63" s="30" t="s">
        <v>63</v>
      </c>
      <c r="B63" s="67" t="s">
        <v>33</v>
      </c>
      <c r="C63" s="67" t="s">
        <v>68</v>
      </c>
      <c r="D63" s="5" t="s">
        <v>134</v>
      </c>
      <c r="E63" s="11"/>
      <c r="F63" s="120">
        <f>F65</f>
        <v>0</v>
      </c>
    </row>
    <row r="64" spans="1:6" ht="36">
      <c r="A64" s="26" t="str">
        <f>'пр 9'!A96</f>
        <v>Реализация других функций, связанных с обеспечением национальной бе\зопасности и правоохранительной деятельности</v>
      </c>
      <c r="B64" s="67" t="s">
        <v>33</v>
      </c>
      <c r="C64" s="67" t="s">
        <v>68</v>
      </c>
      <c r="D64" s="5" t="s">
        <v>134</v>
      </c>
      <c r="E64" s="11"/>
      <c r="F64" s="120"/>
    </row>
    <row r="65" spans="1:6" ht="12.75" hidden="1">
      <c r="A65" s="26"/>
      <c r="B65" s="67"/>
      <c r="C65" s="67"/>
      <c r="D65" s="5"/>
      <c r="E65" s="11"/>
      <c r="F65" s="120"/>
    </row>
    <row r="66" spans="1:6" ht="31.5" customHeight="1">
      <c r="A66" s="54" t="s">
        <v>85</v>
      </c>
      <c r="B66" s="67" t="s">
        <v>33</v>
      </c>
      <c r="C66" s="67" t="s">
        <v>68</v>
      </c>
      <c r="D66" s="5" t="s">
        <v>134</v>
      </c>
      <c r="E66" s="11" t="s">
        <v>84</v>
      </c>
      <c r="F66" s="120">
        <f>'пр 9'!H99</f>
        <v>50</v>
      </c>
    </row>
    <row r="67" spans="1:6" ht="36" customHeight="1">
      <c r="A67" s="41" t="str">
        <f>'пр 9'!A100</f>
        <v>НАЦИОНАЛЬНАЯ ЭКОНОМИКА</v>
      </c>
      <c r="B67" s="18" t="s">
        <v>19</v>
      </c>
      <c r="C67" s="11"/>
      <c r="D67" s="11"/>
      <c r="E67" s="11"/>
      <c r="F67" s="119">
        <f>F68+F72</f>
        <v>4834.7</v>
      </c>
    </row>
    <row r="68" spans="1:6" ht="12.75">
      <c r="A68" s="58" t="e">
        <f>'пр 9'!#REF!</f>
        <v>#REF!</v>
      </c>
      <c r="B68" s="18" t="s">
        <v>19</v>
      </c>
      <c r="C68" s="18" t="s">
        <v>53</v>
      </c>
      <c r="D68" s="18"/>
      <c r="E68" s="18"/>
      <c r="F68" s="119">
        <f>F69</f>
        <v>4834.7</v>
      </c>
    </row>
    <row r="69" spans="1:6" ht="76.5">
      <c r="A69" s="14" t="str">
        <f>'пр 9'!A102</f>
        <v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v>
      </c>
      <c r="B69" s="60" t="s">
        <v>19</v>
      </c>
      <c r="C69" s="60" t="s">
        <v>53</v>
      </c>
      <c r="D69" s="68" t="s">
        <v>137</v>
      </c>
      <c r="E69" s="11"/>
      <c r="F69" s="119">
        <f>'пр 9'!H102</f>
        <v>4834.7</v>
      </c>
    </row>
    <row r="70" spans="1:6" ht="123" customHeight="1">
      <c r="A70" s="47" t="s">
        <v>75</v>
      </c>
      <c r="B70" s="19" t="s">
        <v>19</v>
      </c>
      <c r="C70" s="19" t="s">
        <v>53</v>
      </c>
      <c r="D70" s="68" t="s">
        <v>137</v>
      </c>
      <c r="E70" s="19"/>
      <c r="F70" s="120">
        <f>'пр 9'!H103</f>
        <v>4834.7</v>
      </c>
    </row>
    <row r="71" spans="1:6" ht="36.75" customHeight="1">
      <c r="A71" s="54" t="str">
        <f>'пр 9'!A107</f>
        <v>Прочая закупка товаров, работ и услуг для обеспечения государственных(муниципальных) нужд</v>
      </c>
      <c r="B71" s="11" t="s">
        <v>19</v>
      </c>
      <c r="C71" s="11" t="s">
        <v>53</v>
      </c>
      <c r="D71" s="68" t="s">
        <v>137</v>
      </c>
      <c r="E71" s="11" t="s">
        <v>84</v>
      </c>
      <c r="F71" s="120">
        <f>'пр 9'!H104</f>
        <v>4834.7</v>
      </c>
    </row>
    <row r="72" spans="1:6" ht="24">
      <c r="A72" s="41" t="s">
        <v>73</v>
      </c>
      <c r="B72" s="18" t="s">
        <v>19</v>
      </c>
      <c r="C72" s="18" t="s">
        <v>30</v>
      </c>
      <c r="D72" s="55"/>
      <c r="E72" s="11"/>
      <c r="F72" s="120">
        <f>F73</f>
        <v>0</v>
      </c>
    </row>
    <row r="73" spans="1:6" ht="12.75">
      <c r="A73" s="26" t="s">
        <v>71</v>
      </c>
      <c r="B73" s="18" t="s">
        <v>19</v>
      </c>
      <c r="C73" s="18" t="s">
        <v>30</v>
      </c>
      <c r="D73" s="19" t="s">
        <v>250</v>
      </c>
      <c r="E73" s="15"/>
      <c r="F73" s="120">
        <f>F74</f>
        <v>0</v>
      </c>
    </row>
    <row r="74" spans="1:6" ht="22.5">
      <c r="A74" s="54" t="s">
        <v>85</v>
      </c>
      <c r="B74" s="19" t="s">
        <v>19</v>
      </c>
      <c r="C74" s="19" t="s">
        <v>30</v>
      </c>
      <c r="D74" s="19" t="s">
        <v>250</v>
      </c>
      <c r="E74" s="19" t="s">
        <v>84</v>
      </c>
      <c r="F74" s="120">
        <f>'пр 9'!H115</f>
        <v>0</v>
      </c>
    </row>
    <row r="75" spans="1:6" ht="12.75">
      <c r="A75" s="27" t="str">
        <f>'пр 9'!A120</f>
        <v>ЖИЛИЩНО-КОММУНАЛЬНОЕ ХОЗЯЙСТВО</v>
      </c>
      <c r="B75" s="18" t="s">
        <v>36</v>
      </c>
      <c r="C75" s="4"/>
      <c r="D75" s="4"/>
      <c r="E75" s="4"/>
      <c r="F75" s="119">
        <f>F76+F87+F100</f>
        <v>3286.9527000000003</v>
      </c>
    </row>
    <row r="76" spans="1:6" ht="28.5" customHeight="1">
      <c r="A76" s="27" t="str">
        <f>'пр 9'!A121</f>
        <v>Жилищное хозяйство</v>
      </c>
      <c r="B76" s="18" t="s">
        <v>36</v>
      </c>
      <c r="C76" s="18" t="s">
        <v>10</v>
      </c>
      <c r="D76" s="18"/>
      <c r="E76" s="18"/>
      <c r="F76" s="119">
        <f>F86</f>
        <v>58</v>
      </c>
    </row>
    <row r="77" spans="1:6" ht="24" customHeight="1" hidden="1">
      <c r="A77" s="43" t="s">
        <v>61</v>
      </c>
      <c r="B77" s="11" t="s">
        <v>36</v>
      </c>
      <c r="C77" s="11" t="s">
        <v>10</v>
      </c>
      <c r="D77" s="11" t="s">
        <v>62</v>
      </c>
      <c r="E77" s="18"/>
      <c r="F77" s="119" t="e">
        <f>F78</f>
        <v>#REF!</v>
      </c>
    </row>
    <row r="78" spans="1:6" ht="29.25" customHeight="1" hidden="1">
      <c r="A78" s="25" t="s">
        <v>13</v>
      </c>
      <c r="B78" s="11" t="s">
        <v>36</v>
      </c>
      <c r="C78" s="11" t="s">
        <v>10</v>
      </c>
      <c r="D78" s="11" t="s">
        <v>62</v>
      </c>
      <c r="E78" s="11" t="s">
        <v>14</v>
      </c>
      <c r="F78" s="120" t="e">
        <f>'пр 9'!#REF!</f>
        <v>#REF!</v>
      </c>
    </row>
    <row r="79" spans="1:6" ht="21.75" customHeight="1" hidden="1">
      <c r="A79" s="14" t="s">
        <v>57</v>
      </c>
      <c r="B79" s="18" t="s">
        <v>36</v>
      </c>
      <c r="C79" s="18" t="s">
        <v>10</v>
      </c>
      <c r="D79" s="66" t="s">
        <v>76</v>
      </c>
      <c r="E79" s="18"/>
      <c r="F79" s="119" t="e">
        <f>F80</f>
        <v>#REF!</v>
      </c>
    </row>
    <row r="80" spans="1:6" s="64" customFormat="1" ht="23.25" customHeight="1" hidden="1">
      <c r="A80" s="47" t="s">
        <v>77</v>
      </c>
      <c r="B80" s="19"/>
      <c r="C80" s="19"/>
      <c r="D80" s="55" t="s">
        <v>76</v>
      </c>
      <c r="E80" s="19"/>
      <c r="F80" s="120" t="e">
        <f>F81</f>
        <v>#REF!</v>
      </c>
    </row>
    <row r="81" spans="1:6" ht="20.25" customHeight="1" hidden="1">
      <c r="A81" s="54" t="s">
        <v>85</v>
      </c>
      <c r="B81" s="19" t="s">
        <v>36</v>
      </c>
      <c r="C81" s="19" t="s">
        <v>10</v>
      </c>
      <c r="D81" s="68" t="s">
        <v>76</v>
      </c>
      <c r="E81" s="19" t="s">
        <v>84</v>
      </c>
      <c r="F81" s="120" t="e">
        <f>'пр 9'!#REF!</f>
        <v>#REF!</v>
      </c>
    </row>
    <row r="82" spans="1:6" ht="30.75" customHeight="1" hidden="1">
      <c r="A82" s="26" t="s">
        <v>52</v>
      </c>
      <c r="B82" s="55" t="s">
        <v>36</v>
      </c>
      <c r="C82" s="55" t="s">
        <v>10</v>
      </c>
      <c r="D82" s="11" t="s">
        <v>54</v>
      </c>
      <c r="E82" s="11"/>
      <c r="F82" s="119" t="e">
        <f>SUM(F83)</f>
        <v>#REF!</v>
      </c>
    </row>
    <row r="83" spans="1:6" ht="28.5" customHeight="1" hidden="1">
      <c r="A83" s="26" t="s">
        <v>55</v>
      </c>
      <c r="B83" s="55" t="s">
        <v>36</v>
      </c>
      <c r="C83" s="55" t="s">
        <v>10</v>
      </c>
      <c r="D83" s="11" t="s">
        <v>54</v>
      </c>
      <c r="E83" s="11" t="s">
        <v>51</v>
      </c>
      <c r="F83" s="120" t="e">
        <f>'пр 9'!#REF!</f>
        <v>#REF!</v>
      </c>
    </row>
    <row r="84" spans="1:6" ht="24" customHeight="1" hidden="1">
      <c r="A84" s="30" t="s">
        <v>63</v>
      </c>
      <c r="B84" s="18" t="s">
        <v>36</v>
      </c>
      <c r="C84" s="18" t="s">
        <v>10</v>
      </c>
      <c r="D84" s="68" t="s">
        <v>139</v>
      </c>
      <c r="E84" s="18"/>
      <c r="F84" s="119"/>
    </row>
    <row r="85" spans="1:6" ht="26.25" customHeight="1">
      <c r="A85" s="47" t="str">
        <f>A84</f>
        <v>Осуществление органами местного самоуправления полномочий местного значения</v>
      </c>
      <c r="B85" s="19" t="s">
        <v>36</v>
      </c>
      <c r="C85" s="19" t="s">
        <v>10</v>
      </c>
      <c r="D85" s="68" t="s">
        <v>139</v>
      </c>
      <c r="E85" s="18"/>
      <c r="F85" s="120">
        <f>F86</f>
        <v>58</v>
      </c>
    </row>
    <row r="86" spans="1:6" ht="12.75">
      <c r="A86" s="47" t="str">
        <f>'пр 9'!A148</f>
        <v>Уличное освещение</v>
      </c>
      <c r="B86" s="11" t="s">
        <v>36</v>
      </c>
      <c r="C86" s="11" t="s">
        <v>10</v>
      </c>
      <c r="D86" s="68" t="s">
        <v>139</v>
      </c>
      <c r="E86" s="11" t="s">
        <v>84</v>
      </c>
      <c r="F86" s="120">
        <f>'пр 9'!H128</f>
        <v>58</v>
      </c>
    </row>
    <row r="87" spans="1:6" ht="12.75">
      <c r="A87" s="27" t="s">
        <v>37</v>
      </c>
      <c r="B87" s="18" t="s">
        <v>36</v>
      </c>
      <c r="C87" s="18" t="s">
        <v>11</v>
      </c>
      <c r="D87" s="18"/>
      <c r="E87" s="18"/>
      <c r="F87" s="119">
        <f>F88</f>
        <v>232</v>
      </c>
    </row>
    <row r="88" spans="1:6" ht="22.5">
      <c r="A88" s="31" t="s">
        <v>99</v>
      </c>
      <c r="B88" s="18" t="s">
        <v>36</v>
      </c>
      <c r="C88" s="18" t="s">
        <v>11</v>
      </c>
      <c r="D88" s="18" t="s">
        <v>176</v>
      </c>
      <c r="E88" s="18"/>
      <c r="F88" s="119">
        <f>F89</f>
        <v>232</v>
      </c>
    </row>
    <row r="89" spans="1:6" ht="22.5">
      <c r="A89" s="53" t="s">
        <v>85</v>
      </c>
      <c r="B89" s="11" t="s">
        <v>36</v>
      </c>
      <c r="C89" s="11" t="s">
        <v>11</v>
      </c>
      <c r="D89" s="18" t="s">
        <v>176</v>
      </c>
      <c r="E89" s="11" t="s">
        <v>84</v>
      </c>
      <c r="F89" s="119">
        <f>F90</f>
        <v>232</v>
      </c>
    </row>
    <row r="90" spans="1:6" ht="67.5">
      <c r="A90" s="31" t="s">
        <v>98</v>
      </c>
      <c r="B90" s="18" t="s">
        <v>36</v>
      </c>
      <c r="C90" s="18" t="s">
        <v>11</v>
      </c>
      <c r="D90" s="18" t="s">
        <v>176</v>
      </c>
      <c r="E90" s="18"/>
      <c r="F90" s="119">
        <f>F92+F91</f>
        <v>232</v>
      </c>
    </row>
    <row r="91" spans="1:6" ht="22.5">
      <c r="A91" s="73" t="s">
        <v>243</v>
      </c>
      <c r="B91" s="11" t="s">
        <v>36</v>
      </c>
      <c r="C91" s="11" t="s">
        <v>11</v>
      </c>
      <c r="D91" s="18" t="s">
        <v>176</v>
      </c>
      <c r="E91" s="11" t="s">
        <v>208</v>
      </c>
      <c r="F91" s="119">
        <f>'пр 9'!H136</f>
        <v>43</v>
      </c>
    </row>
    <row r="92" spans="1:6" ht="22.5">
      <c r="A92" s="53" t="s">
        <v>85</v>
      </c>
      <c r="B92" s="11" t="s">
        <v>36</v>
      </c>
      <c r="C92" s="11" t="s">
        <v>11</v>
      </c>
      <c r="D92" s="18" t="s">
        <v>176</v>
      </c>
      <c r="E92" s="11" t="s">
        <v>84</v>
      </c>
      <c r="F92" s="119">
        <f>'пр 9'!H137</f>
        <v>189</v>
      </c>
    </row>
    <row r="93" spans="1:6" ht="66.75" customHeight="1" hidden="1">
      <c r="A93" s="27" t="s">
        <v>58</v>
      </c>
      <c r="B93" s="18" t="s">
        <v>36</v>
      </c>
      <c r="C93" s="18" t="s">
        <v>11</v>
      </c>
      <c r="D93" s="65" t="s">
        <v>78</v>
      </c>
      <c r="E93" s="11"/>
      <c r="F93" s="119">
        <f>SUM(F95)</f>
        <v>0</v>
      </c>
    </row>
    <row r="94" spans="1:6" s="64" customFormat="1" ht="31.5" customHeight="1" hidden="1">
      <c r="A94" s="43" t="s">
        <v>79</v>
      </c>
      <c r="B94" s="19"/>
      <c r="C94" s="19"/>
      <c r="D94" s="68" t="s">
        <v>78</v>
      </c>
      <c r="E94" s="19"/>
      <c r="F94" s="120"/>
    </row>
    <row r="95" spans="1:6" ht="24" customHeight="1" hidden="1">
      <c r="A95" s="54" t="s">
        <v>85</v>
      </c>
      <c r="B95" s="11" t="s">
        <v>36</v>
      </c>
      <c r="C95" s="11" t="s">
        <v>11</v>
      </c>
      <c r="D95" s="68" t="s">
        <v>78</v>
      </c>
      <c r="E95" s="11" t="s">
        <v>84</v>
      </c>
      <c r="F95" s="120">
        <v>0</v>
      </c>
    </row>
    <row r="96" spans="1:6" s="52" customFormat="1" ht="63.75" customHeight="1" hidden="1">
      <c r="A96" s="27" t="s">
        <v>102</v>
      </c>
      <c r="B96" s="18" t="s">
        <v>36</v>
      </c>
      <c r="C96" s="18" t="s">
        <v>11</v>
      </c>
      <c r="D96" s="65" t="s">
        <v>100</v>
      </c>
      <c r="E96" s="18"/>
      <c r="F96" s="119">
        <f>F97</f>
        <v>0</v>
      </c>
    </row>
    <row r="97" spans="1:6" ht="36.75" customHeight="1" hidden="1">
      <c r="A97" s="54" t="s">
        <v>85</v>
      </c>
      <c r="B97" s="11" t="s">
        <v>36</v>
      </c>
      <c r="C97" s="11" t="s">
        <v>11</v>
      </c>
      <c r="D97" s="68" t="s">
        <v>100</v>
      </c>
      <c r="E97" s="11" t="s">
        <v>84</v>
      </c>
      <c r="F97" s="120">
        <v>0</v>
      </c>
    </row>
    <row r="98" spans="1:6" s="52" customFormat="1" ht="63" customHeight="1" hidden="1">
      <c r="A98" s="27" t="s">
        <v>103</v>
      </c>
      <c r="B98" s="18" t="s">
        <v>36</v>
      </c>
      <c r="C98" s="18" t="s">
        <v>11</v>
      </c>
      <c r="D98" s="65" t="s">
        <v>101</v>
      </c>
      <c r="E98" s="18"/>
      <c r="F98" s="119">
        <f>F99</f>
        <v>0</v>
      </c>
    </row>
    <row r="99" spans="1:6" ht="33.75" customHeight="1" hidden="1">
      <c r="A99" s="54" t="s">
        <v>85</v>
      </c>
      <c r="B99" s="11" t="s">
        <v>36</v>
      </c>
      <c r="C99" s="11" t="s">
        <v>11</v>
      </c>
      <c r="D99" s="68" t="s">
        <v>101</v>
      </c>
      <c r="E99" s="11" t="s">
        <v>84</v>
      </c>
      <c r="F99" s="120">
        <v>0</v>
      </c>
    </row>
    <row r="100" spans="1:6" ht="25.5" customHeight="1">
      <c r="A100" s="27" t="str">
        <f>'пр 9'!A143</f>
        <v>Благоустройство</v>
      </c>
      <c r="B100" s="18" t="s">
        <v>36</v>
      </c>
      <c r="C100" s="18" t="s">
        <v>33</v>
      </c>
      <c r="D100" s="18"/>
      <c r="E100" s="18"/>
      <c r="F100" s="119">
        <f>'пр 9'!H143</f>
        <v>2996.9527000000003</v>
      </c>
    </row>
    <row r="101" spans="1:6" ht="12.75">
      <c r="A101" s="32" t="str">
        <f>'пр 9'!A144</f>
        <v>Уличное освещение</v>
      </c>
      <c r="B101" s="18" t="s">
        <v>36</v>
      </c>
      <c r="C101" s="18" t="s">
        <v>33</v>
      </c>
      <c r="D101" s="19"/>
      <c r="E101" s="18"/>
      <c r="F101" s="119">
        <f>F102</f>
        <v>204</v>
      </c>
    </row>
    <row r="102" spans="1:6" ht="31.5" customHeight="1">
      <c r="A102" s="47" t="str">
        <f>A85</f>
        <v>Осуществление органами местного самоуправления полномочий местного значения</v>
      </c>
      <c r="B102" s="18" t="s">
        <v>36</v>
      </c>
      <c r="C102" s="18" t="s">
        <v>33</v>
      </c>
      <c r="D102" s="19" t="s">
        <v>140</v>
      </c>
      <c r="E102" s="18"/>
      <c r="F102" s="119">
        <f>F104</f>
        <v>204</v>
      </c>
    </row>
    <row r="103" spans="1:6" ht="31.5" customHeight="1">
      <c r="A103" s="47" t="str">
        <f>'пр 9'!A148</f>
        <v>Уличное освещение</v>
      </c>
      <c r="B103" s="18" t="s">
        <v>36</v>
      </c>
      <c r="C103" s="18" t="s">
        <v>33</v>
      </c>
      <c r="D103" s="19" t="s">
        <v>140</v>
      </c>
      <c r="E103" s="18"/>
      <c r="F103" s="119">
        <f>F104</f>
        <v>204</v>
      </c>
    </row>
    <row r="104" spans="1:6" ht="39.75" customHeight="1">
      <c r="A104" s="47" t="str">
        <f>'пр 9'!A151</f>
        <v>Прочая закупка товаров, работ и услуг для обеспечения государственных(муниципальных) нужд</v>
      </c>
      <c r="B104" s="11" t="s">
        <v>36</v>
      </c>
      <c r="C104" s="11" t="s">
        <v>33</v>
      </c>
      <c r="D104" s="19" t="s">
        <v>140</v>
      </c>
      <c r="E104" s="18" t="s">
        <v>84</v>
      </c>
      <c r="F104" s="120">
        <f>'пр 9'!H151</f>
        <v>204</v>
      </c>
    </row>
    <row r="105" spans="1:6" ht="24" customHeight="1" hidden="1">
      <c r="A105" s="24" t="s">
        <v>21</v>
      </c>
      <c r="B105" s="11" t="s">
        <v>36</v>
      </c>
      <c r="C105" s="11" t="s">
        <v>33</v>
      </c>
      <c r="D105" s="11" t="s">
        <v>41</v>
      </c>
      <c r="E105" s="11" t="s">
        <v>14</v>
      </c>
      <c r="F105" s="120">
        <f>F106</f>
        <v>0</v>
      </c>
    </row>
    <row r="106" spans="1:6" ht="7.5" customHeight="1" hidden="1">
      <c r="A106" s="26" t="s">
        <v>23</v>
      </c>
      <c r="B106" s="11" t="s">
        <v>36</v>
      </c>
      <c r="C106" s="11" t="s">
        <v>33</v>
      </c>
      <c r="D106" s="11" t="s">
        <v>41</v>
      </c>
      <c r="E106" s="11" t="s">
        <v>14</v>
      </c>
      <c r="F106" s="120"/>
    </row>
    <row r="107" spans="1:6" ht="15" customHeight="1" hidden="1">
      <c r="A107" s="26" t="str">
        <f>'пр 9'!A153</f>
        <v>Прочие мероприятия по благоустройству городских округов и поселений</v>
      </c>
      <c r="B107" s="11"/>
      <c r="C107" s="11"/>
      <c r="D107" s="11"/>
      <c r="E107" s="11"/>
      <c r="F107" s="120"/>
    </row>
    <row r="108" spans="1:6" ht="15" customHeight="1">
      <c r="A108" s="26" t="s">
        <v>184</v>
      </c>
      <c r="B108" s="11" t="s">
        <v>36</v>
      </c>
      <c r="C108" s="11" t="s">
        <v>33</v>
      </c>
      <c r="D108" s="19" t="s">
        <v>140</v>
      </c>
      <c r="E108" s="18" t="s">
        <v>183</v>
      </c>
      <c r="F108" s="120">
        <f>'пр 9'!H152</f>
        <v>457.3956</v>
      </c>
    </row>
    <row r="109" spans="1:6" ht="33.75" customHeight="1">
      <c r="A109" s="41" t="str">
        <f>'пр 9'!A153</f>
        <v>Прочие мероприятия по благоустройству городских округов и поселений</v>
      </c>
      <c r="B109" s="18" t="s">
        <v>36</v>
      </c>
      <c r="C109" s="18" t="s">
        <v>33</v>
      </c>
      <c r="D109" s="11"/>
      <c r="E109" s="11"/>
      <c r="F109" s="120">
        <f>F111</f>
        <v>1822.8271</v>
      </c>
    </row>
    <row r="110" spans="1:6" ht="33.75" customHeight="1" hidden="1">
      <c r="A110" s="26" t="s">
        <v>63</v>
      </c>
      <c r="B110" s="11" t="s">
        <v>36</v>
      </c>
      <c r="C110" s="11" t="s">
        <v>33</v>
      </c>
      <c r="D110" s="11" t="s">
        <v>141</v>
      </c>
      <c r="E110" s="11"/>
      <c r="F110" s="120"/>
    </row>
    <row r="111" spans="1:6" ht="37.5" customHeight="1">
      <c r="A111" s="26" t="str">
        <f>A102</f>
        <v>Осуществление органами местного самоуправления полномочий местного значения</v>
      </c>
      <c r="B111" s="11" t="s">
        <v>36</v>
      </c>
      <c r="C111" s="11" t="s">
        <v>33</v>
      </c>
      <c r="D111" s="11" t="s">
        <v>141</v>
      </c>
      <c r="E111" s="11"/>
      <c r="F111" s="120">
        <f>F113</f>
        <v>1822.8271</v>
      </c>
    </row>
    <row r="112" spans="1:6" ht="37.5" customHeight="1">
      <c r="A112" s="26" t="str">
        <f>'пр 9'!A157</f>
        <v>Прочие мероприятия по благоустройству городских округов и поселений</v>
      </c>
      <c r="B112" s="11" t="s">
        <v>36</v>
      </c>
      <c r="C112" s="11" t="s">
        <v>33</v>
      </c>
      <c r="D112" s="11" t="s">
        <v>141</v>
      </c>
      <c r="E112" s="11"/>
      <c r="F112" s="120">
        <f>F113</f>
        <v>1822.8271</v>
      </c>
    </row>
    <row r="113" spans="1:6" ht="45" customHeight="1">
      <c r="A113" s="47" t="str">
        <f>'пр 9'!A160</f>
        <v>Прочая закупка товаров, работ и услуг для обеспечения государственных(муниципальных) нужд</v>
      </c>
      <c r="B113" s="11" t="s">
        <v>36</v>
      </c>
      <c r="C113" s="11" t="s">
        <v>33</v>
      </c>
      <c r="D113" s="11" t="s">
        <v>141</v>
      </c>
      <c r="E113" s="11" t="s">
        <v>84</v>
      </c>
      <c r="F113" s="120">
        <f>'пр 9'!H160</f>
        <v>1822.8271</v>
      </c>
    </row>
    <row r="114" spans="1:6" s="52" customFormat="1" ht="24" customHeight="1">
      <c r="A114" s="23" t="s">
        <v>169</v>
      </c>
      <c r="B114" s="15" t="s">
        <v>36</v>
      </c>
      <c r="C114" s="15" t="s">
        <v>33</v>
      </c>
      <c r="D114" s="15" t="s">
        <v>168</v>
      </c>
      <c r="E114" s="15"/>
      <c r="F114" s="119">
        <f>F115</f>
        <v>0</v>
      </c>
    </row>
    <row r="115" spans="1:6" ht="26.25" customHeight="1">
      <c r="A115" s="73" t="s">
        <v>121</v>
      </c>
      <c r="B115" s="11" t="s">
        <v>36</v>
      </c>
      <c r="C115" s="11" t="s">
        <v>33</v>
      </c>
      <c r="D115" s="11" t="s">
        <v>168</v>
      </c>
      <c r="E115" s="11" t="s">
        <v>16</v>
      </c>
      <c r="F115" s="120">
        <f>F116</f>
        <v>0</v>
      </c>
    </row>
    <row r="116" spans="1:6" ht="25.5" customHeight="1">
      <c r="A116" s="73" t="s">
        <v>124</v>
      </c>
      <c r="B116" s="11" t="s">
        <v>36</v>
      </c>
      <c r="C116" s="11" t="s">
        <v>33</v>
      </c>
      <c r="D116" s="11" t="s">
        <v>168</v>
      </c>
      <c r="E116" s="11" t="s">
        <v>84</v>
      </c>
      <c r="F116" s="120">
        <f>'пр 9'!H164</f>
        <v>0</v>
      </c>
    </row>
    <row r="117" spans="1:6" ht="24.75" customHeight="1">
      <c r="A117" s="27" t="str">
        <f>'пр 9'!A170</f>
        <v>Культура </v>
      </c>
      <c r="B117" s="18" t="s">
        <v>43</v>
      </c>
      <c r="C117" s="18" t="s">
        <v>10</v>
      </c>
      <c r="D117" s="18"/>
      <c r="E117" s="18"/>
      <c r="F117" s="119">
        <f>'пр 9'!H169</f>
        <v>8414.455</v>
      </c>
    </row>
    <row r="118" spans="1:6" ht="25.5" customHeight="1">
      <c r="A118" s="30" t="str">
        <f>'пр 9'!A171</f>
        <v>Программные расходы органов местного самоуправления</v>
      </c>
      <c r="B118" s="5" t="s">
        <v>43</v>
      </c>
      <c r="C118" s="5" t="s">
        <v>10</v>
      </c>
      <c r="D118" s="5" t="s">
        <v>144</v>
      </c>
      <c r="E118" s="5"/>
      <c r="F118" s="120">
        <f>F117</f>
        <v>8414.455</v>
      </c>
    </row>
    <row r="119" spans="1:6" ht="23.25" customHeight="1">
      <c r="A119" s="8" t="s">
        <v>64</v>
      </c>
      <c r="B119" s="5" t="s">
        <v>43</v>
      </c>
      <c r="C119" s="5" t="s">
        <v>10</v>
      </c>
      <c r="D119" s="5" t="s">
        <v>144</v>
      </c>
      <c r="E119" s="5"/>
      <c r="F119" s="120">
        <f>F120+F121+F122+F123+F124+F125</f>
        <v>7554</v>
      </c>
    </row>
    <row r="120" spans="1:6" s="52" customFormat="1" ht="24" customHeight="1">
      <c r="A120" s="8" t="s">
        <v>93</v>
      </c>
      <c r="B120" s="5" t="s">
        <v>43</v>
      </c>
      <c r="C120" s="5" t="s">
        <v>10</v>
      </c>
      <c r="D120" s="5" t="s">
        <v>144</v>
      </c>
      <c r="E120" s="5" t="s">
        <v>92</v>
      </c>
      <c r="F120" s="120">
        <f>'пр 9'!H175</f>
        <v>4687</v>
      </c>
    </row>
    <row r="121" spans="1:6" ht="33.75" customHeight="1">
      <c r="A121" s="8" t="s">
        <v>155</v>
      </c>
      <c r="B121" s="5" t="s">
        <v>43</v>
      </c>
      <c r="C121" s="5" t="s">
        <v>10</v>
      </c>
      <c r="D121" s="5" t="s">
        <v>144</v>
      </c>
      <c r="E121" s="5" t="s">
        <v>110</v>
      </c>
      <c r="F121" s="120">
        <f>'пр 9'!H176</f>
        <v>1416</v>
      </c>
    </row>
    <row r="122" spans="1:6" ht="33" customHeight="1">
      <c r="A122" s="114" t="str">
        <f>'пр 9'!A179</f>
        <v>Закупка товаров, работ, услуг в сфере информационно-коммуникационных технологий</v>
      </c>
      <c r="B122" s="5" t="s">
        <v>43</v>
      </c>
      <c r="C122" s="5" t="s">
        <v>10</v>
      </c>
      <c r="D122" s="5" t="s">
        <v>144</v>
      </c>
      <c r="E122" s="5" t="s">
        <v>96</v>
      </c>
      <c r="F122" s="120">
        <f>'пр 9'!H179</f>
        <v>50</v>
      </c>
    </row>
    <row r="123" spans="1:6" ht="33" customHeight="1">
      <c r="A123" s="8" t="str">
        <f>'пр 9'!A182</f>
        <v>Прочая закупка товаров, работ и услуг для обеспечения государственных(муниципальных) нужд</v>
      </c>
      <c r="B123" s="5" t="s">
        <v>43</v>
      </c>
      <c r="C123" s="5" t="s">
        <v>10</v>
      </c>
      <c r="D123" s="5" t="s">
        <v>144</v>
      </c>
      <c r="E123" s="5" t="s">
        <v>84</v>
      </c>
      <c r="F123" s="120">
        <f>'пр 9'!H182</f>
        <v>889</v>
      </c>
    </row>
    <row r="124" spans="1:6" ht="33" customHeight="1">
      <c r="A124" s="8" t="s">
        <v>184</v>
      </c>
      <c r="B124" s="5" t="s">
        <v>43</v>
      </c>
      <c r="C124" s="5" t="s">
        <v>10</v>
      </c>
      <c r="D124" s="5" t="s">
        <v>144</v>
      </c>
      <c r="E124" s="5" t="s">
        <v>183</v>
      </c>
      <c r="F124" s="120">
        <f>'пр 9'!H183</f>
        <v>500</v>
      </c>
    </row>
    <row r="125" spans="1:6" ht="33" customHeight="1">
      <c r="A125" s="73" t="s">
        <v>188</v>
      </c>
      <c r="B125" s="5" t="s">
        <v>43</v>
      </c>
      <c r="C125" s="5" t="s">
        <v>10</v>
      </c>
      <c r="D125" s="5" t="s">
        <v>144</v>
      </c>
      <c r="E125" s="5" t="s">
        <v>185</v>
      </c>
      <c r="F125" s="120">
        <f>'пр 9'!H184</f>
        <v>12</v>
      </c>
    </row>
    <row r="126" spans="1:6" ht="54.75" customHeight="1">
      <c r="A126" s="147" t="s">
        <v>244</v>
      </c>
      <c r="B126" s="17" t="s">
        <v>43</v>
      </c>
      <c r="C126" s="17" t="s">
        <v>10</v>
      </c>
      <c r="D126" s="84" t="s">
        <v>248</v>
      </c>
      <c r="E126" s="149"/>
      <c r="F126" s="119">
        <f>F127</f>
        <v>860.455</v>
      </c>
    </row>
    <row r="127" spans="1:6" ht="33" customHeight="1">
      <c r="A127" s="73" t="s">
        <v>124</v>
      </c>
      <c r="B127" s="5" t="s">
        <v>43</v>
      </c>
      <c r="C127" s="5" t="s">
        <v>10</v>
      </c>
      <c r="D127" s="71" t="s">
        <v>248</v>
      </c>
      <c r="E127" s="148" t="s">
        <v>84</v>
      </c>
      <c r="F127" s="120">
        <f>'пр 9'!H190</f>
        <v>860.455</v>
      </c>
    </row>
    <row r="128" spans="1:6" ht="30" customHeight="1">
      <c r="A128" s="87" t="str">
        <f>'пр 9'!A192</f>
        <v>Пенсионное обеспечение</v>
      </c>
      <c r="B128" s="84" t="s">
        <v>68</v>
      </c>
      <c r="C128" s="84" t="s">
        <v>10</v>
      </c>
      <c r="D128" s="84"/>
      <c r="E128" s="5"/>
      <c r="F128" s="120">
        <f>'пр 9'!H191</f>
        <v>350</v>
      </c>
    </row>
    <row r="129" spans="1:6" ht="27" customHeight="1">
      <c r="A129" s="26" t="str">
        <f>'пр 9'!A195</f>
        <v>Осуществление органами местного самоуправления полномочий местного значения</v>
      </c>
      <c r="B129" s="71" t="s">
        <v>68</v>
      </c>
      <c r="C129" s="71" t="s">
        <v>10</v>
      </c>
      <c r="D129" s="71" t="s">
        <v>150</v>
      </c>
      <c r="E129" s="5"/>
      <c r="F129" s="120">
        <f>F130</f>
        <v>350</v>
      </c>
    </row>
    <row r="130" spans="1:6" ht="12.75">
      <c r="A130" s="30" t="str">
        <f>'пр 9'!A196</f>
        <v>Доплаты к пенсиям муниципальных служащих</v>
      </c>
      <c r="B130" s="71" t="s">
        <v>68</v>
      </c>
      <c r="C130" s="71" t="s">
        <v>10</v>
      </c>
      <c r="D130" s="71" t="s">
        <v>150</v>
      </c>
      <c r="E130" s="5"/>
      <c r="F130" s="120">
        <f>F131</f>
        <v>350</v>
      </c>
    </row>
    <row r="131" spans="1:6" ht="23.25" customHeight="1">
      <c r="A131" s="30" t="s">
        <v>154</v>
      </c>
      <c r="B131" s="71" t="s">
        <v>68</v>
      </c>
      <c r="C131" s="71" t="s">
        <v>10</v>
      </c>
      <c r="D131" s="71" t="s">
        <v>150</v>
      </c>
      <c r="E131" s="5" t="s">
        <v>153</v>
      </c>
      <c r="F131" s="120">
        <f>'пр 9'!H199</f>
        <v>350</v>
      </c>
    </row>
    <row r="132" spans="1:6" s="52" customFormat="1" ht="23.25" customHeight="1">
      <c r="A132" s="137" t="s">
        <v>166</v>
      </c>
      <c r="B132" s="88" t="s">
        <v>49</v>
      </c>
      <c r="C132" s="88" t="s">
        <v>10</v>
      </c>
      <c r="D132" s="88"/>
      <c r="E132" s="12"/>
      <c r="F132" s="119">
        <f>F133</f>
        <v>47.31777</v>
      </c>
    </row>
    <row r="133" spans="1:6" ht="23.25" customHeight="1">
      <c r="A133" s="142" t="s">
        <v>158</v>
      </c>
      <c r="B133" s="71" t="s">
        <v>49</v>
      </c>
      <c r="C133" s="71" t="s">
        <v>10</v>
      </c>
      <c r="D133" s="71" t="s">
        <v>159</v>
      </c>
      <c r="E133" s="5"/>
      <c r="F133" s="120">
        <f>F134</f>
        <v>47.31777</v>
      </c>
    </row>
    <row r="134" spans="1:6" ht="23.25" customHeight="1">
      <c r="A134" s="142" t="s">
        <v>158</v>
      </c>
      <c r="B134" s="71" t="s">
        <v>49</v>
      </c>
      <c r="C134" s="71" t="s">
        <v>10</v>
      </c>
      <c r="D134" s="71" t="s">
        <v>159</v>
      </c>
      <c r="E134" s="5" t="s">
        <v>160</v>
      </c>
      <c r="F134" s="120">
        <f>'пр 9'!H202</f>
        <v>47.31777</v>
      </c>
    </row>
    <row r="135" spans="1:6" ht="63" customHeight="1">
      <c r="A135" s="30" t="str">
        <f>'пр 9'!A204</f>
        <v>Прочие межбюджетные трансферты общего характера</v>
      </c>
      <c r="B135" s="71" t="s">
        <v>50</v>
      </c>
      <c r="C135" s="71" t="s">
        <v>33</v>
      </c>
      <c r="D135" s="71"/>
      <c r="E135" s="5"/>
      <c r="F135" s="120">
        <f>'пр 9'!H203</f>
        <v>153.14338</v>
      </c>
    </row>
    <row r="136" spans="1:6" ht="12.75">
      <c r="A136" s="30" t="str">
        <f>A130</f>
        <v>Доплаты к пенсиям муниципальных служащих</v>
      </c>
      <c r="B136" s="71" t="s">
        <v>50</v>
      </c>
      <c r="C136" s="71" t="s">
        <v>33</v>
      </c>
      <c r="D136" s="71" t="s">
        <v>148</v>
      </c>
      <c r="E136" s="5"/>
      <c r="F136" s="120">
        <f>F137</f>
        <v>153.14338</v>
      </c>
    </row>
    <row r="137" spans="1:6" ht="35.25" customHeight="1">
      <c r="A137" s="30" t="str">
        <f>'пр 9'!A209</f>
        <v>Перечисления другим бюджетам бюджетной системы Российской Федерации</v>
      </c>
      <c r="B137" s="71" t="s">
        <v>50</v>
      </c>
      <c r="C137" s="71" t="s">
        <v>33</v>
      </c>
      <c r="D137" s="71" t="s">
        <v>148</v>
      </c>
      <c r="E137" s="5" t="s">
        <v>153</v>
      </c>
      <c r="F137" s="120">
        <f>'пр 9'!H205</f>
        <v>153.14338</v>
      </c>
    </row>
    <row r="138" ht="12.75">
      <c r="F138" s="122"/>
    </row>
    <row r="139" ht="12.75">
      <c r="F139" s="122"/>
    </row>
  </sheetData>
  <sheetProtection/>
  <mergeCells count="9">
    <mergeCell ref="C1:F1"/>
    <mergeCell ref="A8:A9"/>
    <mergeCell ref="F8:F9"/>
    <mergeCell ref="B8:B9"/>
    <mergeCell ref="C8:C9"/>
    <mergeCell ref="D8:D9"/>
    <mergeCell ref="E8:E9"/>
    <mergeCell ref="A3:F3"/>
    <mergeCell ref="A4:F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52.25390625" style="0" customWidth="1"/>
    <col min="2" max="2" width="5.875" style="0" customWidth="1"/>
    <col min="3" max="3" width="5.25390625" style="0" customWidth="1"/>
    <col min="4" max="4" width="16.875" style="0" customWidth="1"/>
    <col min="5" max="5" width="10.25390625" style="0" customWidth="1"/>
  </cols>
  <sheetData>
    <row r="1" spans="2:6" ht="74.25" customHeight="1">
      <c r="B1" s="236" t="s">
        <v>253</v>
      </c>
      <c r="C1" s="236"/>
      <c r="D1" s="236"/>
      <c r="E1" s="236"/>
      <c r="F1" s="2"/>
    </row>
    <row r="2" ht="12.75">
      <c r="A2" s="51"/>
    </row>
    <row r="3" spans="1:6" ht="12.75" customHeight="1">
      <c r="A3" s="244" t="s">
        <v>173</v>
      </c>
      <c r="B3" s="244"/>
      <c r="C3" s="244"/>
      <c r="D3" s="3"/>
      <c r="E3" s="3"/>
      <c r="F3" s="3"/>
    </row>
    <row r="4" spans="1:6" ht="45.75" customHeight="1">
      <c r="A4" s="244"/>
      <c r="B4" s="244"/>
      <c r="C4" s="244"/>
      <c r="D4" s="3"/>
      <c r="E4" s="3"/>
      <c r="F4" s="3"/>
    </row>
    <row r="7" spans="1:4" ht="29.25" customHeight="1">
      <c r="A7" s="249" t="s">
        <v>0</v>
      </c>
      <c r="B7" s="247" t="s">
        <v>3</v>
      </c>
      <c r="C7" s="248" t="s">
        <v>4</v>
      </c>
      <c r="D7" s="246" t="s">
        <v>7</v>
      </c>
    </row>
    <row r="8" spans="1:4" ht="18.75" customHeight="1">
      <c r="A8" s="250"/>
      <c r="B8" s="247"/>
      <c r="C8" s="248"/>
      <c r="D8" s="246"/>
    </row>
    <row r="9" spans="1:4" ht="12.75">
      <c r="A9" s="1">
        <v>1</v>
      </c>
      <c r="B9" s="1">
        <v>2</v>
      </c>
      <c r="C9" s="1">
        <v>3</v>
      </c>
      <c r="D9" s="16">
        <v>4</v>
      </c>
    </row>
    <row r="10" spans="1:4" ht="12.75">
      <c r="A10" s="28" t="s">
        <v>8</v>
      </c>
      <c r="B10" s="33"/>
      <c r="C10" s="4"/>
      <c r="D10" s="123">
        <f>D11+D17+D19+D22+D26+D30+D34+D38+D36</f>
        <v>36868.424490000005</v>
      </c>
    </row>
    <row r="11" spans="1:4" ht="12.75">
      <c r="A11" s="7" t="s">
        <v>9</v>
      </c>
      <c r="B11" s="34" t="s">
        <v>10</v>
      </c>
      <c r="C11" s="22"/>
      <c r="D11" s="123">
        <f>D12+D14+D15+D16+D13</f>
        <v>19544.555640000002</v>
      </c>
    </row>
    <row r="12" spans="1:4" ht="38.25">
      <c r="A12" s="30" t="s">
        <v>162</v>
      </c>
      <c r="B12" s="42" t="s">
        <v>10</v>
      </c>
      <c r="C12" s="6" t="s">
        <v>11</v>
      </c>
      <c r="D12" s="124">
        <f>'пр 7'!F13</f>
        <v>1771.539</v>
      </c>
    </row>
    <row r="13" spans="1:4" ht="42" customHeight="1">
      <c r="A13" s="30" t="str">
        <f>'пр 9'!A20</f>
        <v>"Функционирование законодательных (представительных) органов государственной власти и представительных органов муниципальных образований"</v>
      </c>
      <c r="B13" s="42" t="s">
        <v>10</v>
      </c>
      <c r="C13" s="6" t="s">
        <v>33</v>
      </c>
      <c r="D13" s="124">
        <f>'пр 7'!F18</f>
        <v>1088</v>
      </c>
    </row>
    <row r="14" spans="1:4" ht="51">
      <c r="A14" s="30" t="s">
        <v>164</v>
      </c>
      <c r="B14" s="35" t="s">
        <v>10</v>
      </c>
      <c r="C14" s="5" t="s">
        <v>19</v>
      </c>
      <c r="D14" s="124">
        <f>'пр 7'!F23</f>
        <v>15961.61664</v>
      </c>
    </row>
    <row r="15" spans="1:4" ht="14.25" customHeight="1">
      <c r="A15" s="20" t="s">
        <v>48</v>
      </c>
      <c r="B15" s="35" t="s">
        <v>10</v>
      </c>
      <c r="C15" s="5" t="s">
        <v>47</v>
      </c>
      <c r="D15" s="124">
        <f>'пр 7'!F45</f>
        <v>623.4</v>
      </c>
    </row>
    <row r="16" spans="1:4" ht="12.75">
      <c r="A16" s="30" t="s">
        <v>29</v>
      </c>
      <c r="B16" s="35" t="s">
        <v>10</v>
      </c>
      <c r="C16" s="5" t="s">
        <v>27</v>
      </c>
      <c r="D16" s="124">
        <f>'пр 7'!F46</f>
        <v>100</v>
      </c>
    </row>
    <row r="17" spans="1:4" ht="14.25" customHeight="1">
      <c r="A17" s="14" t="s">
        <v>31</v>
      </c>
      <c r="B17" s="36" t="s">
        <v>11</v>
      </c>
      <c r="C17" s="15"/>
      <c r="D17" s="123">
        <f>'пр 7'!F50</f>
        <v>137.29999999999998</v>
      </c>
    </row>
    <row r="18" spans="1:4" ht="12.75">
      <c r="A18" s="47" t="s">
        <v>32</v>
      </c>
      <c r="B18" s="21" t="s">
        <v>11</v>
      </c>
      <c r="C18" s="10" t="s">
        <v>33</v>
      </c>
      <c r="D18" s="125">
        <f>'пр 7'!F51</f>
        <v>137.29999999999998</v>
      </c>
    </row>
    <row r="19" spans="1:4" ht="24">
      <c r="A19" s="41" t="s">
        <v>70</v>
      </c>
      <c r="B19" s="18" t="s">
        <v>33</v>
      </c>
      <c r="C19" s="18"/>
      <c r="D19" s="125">
        <f>'пр 7'!F57</f>
        <v>100</v>
      </c>
    </row>
    <row r="20" spans="1:4" ht="26.25" customHeight="1">
      <c r="A20" s="41" t="s">
        <v>67</v>
      </c>
      <c r="B20" s="48" t="s">
        <v>33</v>
      </c>
      <c r="C20" s="48" t="s">
        <v>53</v>
      </c>
      <c r="D20" s="125">
        <f>'пр 7'!F58</f>
        <v>50</v>
      </c>
    </row>
    <row r="21" spans="1:4" ht="12.75">
      <c r="A21" s="41" t="s">
        <v>69</v>
      </c>
      <c r="B21" s="48" t="s">
        <v>33</v>
      </c>
      <c r="C21" s="48" t="s">
        <v>68</v>
      </c>
      <c r="D21" s="125">
        <f>'пр 7'!F62</f>
        <v>50</v>
      </c>
    </row>
    <row r="22" spans="1:4" ht="12.75">
      <c r="A22" s="41" t="s">
        <v>59</v>
      </c>
      <c r="B22" s="21" t="s">
        <v>19</v>
      </c>
      <c r="C22" s="10"/>
      <c r="D22" s="126">
        <f>'пр 7'!F67</f>
        <v>4834.7</v>
      </c>
    </row>
    <row r="23" spans="1:4" ht="33.75" hidden="1">
      <c r="A23" s="86" t="s">
        <v>156</v>
      </c>
      <c r="B23" s="21" t="s">
        <v>19</v>
      </c>
      <c r="C23" s="10" t="s">
        <v>10</v>
      </c>
      <c r="D23" s="126" t="e">
        <f>'пр 9'!#REF!</f>
        <v>#REF!</v>
      </c>
    </row>
    <row r="24" spans="1:4" ht="12.75">
      <c r="A24" s="58" t="s">
        <v>56</v>
      </c>
      <c r="B24" s="21" t="s">
        <v>19</v>
      </c>
      <c r="C24" s="10" t="s">
        <v>53</v>
      </c>
      <c r="D24" s="125">
        <f>'пр 7'!F68</f>
        <v>4834.7</v>
      </c>
    </row>
    <row r="25" spans="1:4" ht="13.5" customHeight="1">
      <c r="A25" s="41" t="s">
        <v>60</v>
      </c>
      <c r="B25" s="21" t="s">
        <v>19</v>
      </c>
      <c r="C25" s="10" t="s">
        <v>30</v>
      </c>
      <c r="D25" s="125">
        <f>'пр 7'!F72</f>
        <v>0</v>
      </c>
    </row>
    <row r="26" spans="1:4" ht="12.75">
      <c r="A26" s="27" t="s">
        <v>34</v>
      </c>
      <c r="B26" s="37" t="s">
        <v>36</v>
      </c>
      <c r="C26" s="4"/>
      <c r="D26" s="123">
        <f>'пр 7'!F75</f>
        <v>3286.9527000000003</v>
      </c>
    </row>
    <row r="27" spans="1:4" ht="12.75">
      <c r="A27" s="43" t="s">
        <v>35</v>
      </c>
      <c r="B27" s="44" t="s">
        <v>36</v>
      </c>
      <c r="C27" s="45" t="s">
        <v>10</v>
      </c>
      <c r="D27" s="124">
        <f>'пр 7'!F76</f>
        <v>58</v>
      </c>
    </row>
    <row r="28" spans="1:4" ht="12" customHeight="1">
      <c r="A28" s="43" t="s">
        <v>37</v>
      </c>
      <c r="B28" s="46" t="s">
        <v>36</v>
      </c>
      <c r="C28" s="19" t="s">
        <v>11</v>
      </c>
      <c r="D28" s="124">
        <f>'пр 7'!F87</f>
        <v>232</v>
      </c>
    </row>
    <row r="29" spans="1:4" ht="12.75">
      <c r="A29" s="43" t="s">
        <v>38</v>
      </c>
      <c r="B29" s="46" t="s">
        <v>36</v>
      </c>
      <c r="C29" s="19" t="s">
        <v>33</v>
      </c>
      <c r="D29" s="124">
        <f>'пр 7'!F100</f>
        <v>2996.9527000000003</v>
      </c>
    </row>
    <row r="30" spans="1:4" ht="12.75">
      <c r="A30" s="20" t="s">
        <v>165</v>
      </c>
      <c r="B30" s="34" t="s">
        <v>43</v>
      </c>
      <c r="C30" s="17"/>
      <c r="D30" s="123">
        <f>'пр 7'!F117</f>
        <v>8414.455</v>
      </c>
    </row>
    <row r="31" spans="1:4" ht="12.75">
      <c r="A31" s="20" t="s">
        <v>42</v>
      </c>
      <c r="B31" s="35" t="s">
        <v>43</v>
      </c>
      <c r="C31" s="5" t="s">
        <v>10</v>
      </c>
      <c r="D31" s="124">
        <f>'пр 7'!F118</f>
        <v>8414.455</v>
      </c>
    </row>
    <row r="32" spans="1:4" ht="25.5" hidden="1">
      <c r="A32" s="20" t="s">
        <v>26</v>
      </c>
      <c r="B32" s="12" t="s">
        <v>49</v>
      </c>
      <c r="C32" s="12"/>
      <c r="D32" s="123">
        <f>SUM(D33)</f>
        <v>0</v>
      </c>
    </row>
    <row r="33" spans="1:4" ht="12.75" hidden="1">
      <c r="A33" s="30" t="s">
        <v>28</v>
      </c>
      <c r="B33" s="5" t="s">
        <v>49</v>
      </c>
      <c r="C33" s="5" t="s">
        <v>10</v>
      </c>
      <c r="D33" s="124">
        <v>0</v>
      </c>
    </row>
    <row r="34" spans="1:4" ht="23.25" customHeight="1">
      <c r="A34" s="27" t="str">
        <f>'пр 7'!A128</f>
        <v>Пенсионное обеспечение</v>
      </c>
      <c r="B34" s="37" t="s">
        <v>68</v>
      </c>
      <c r="C34" s="18"/>
      <c r="D34" s="123">
        <f>'пр 7'!F128</f>
        <v>350</v>
      </c>
    </row>
    <row r="35" spans="1:4" ht="14.25" customHeight="1">
      <c r="A35" s="29" t="str">
        <f>'пр 7'!A128</f>
        <v>Пенсионное обеспечение</v>
      </c>
      <c r="B35" s="38" t="s">
        <v>68</v>
      </c>
      <c r="C35" s="11" t="s">
        <v>10</v>
      </c>
      <c r="D35" s="124">
        <f>D34</f>
        <v>350</v>
      </c>
    </row>
    <row r="36" spans="1:4" s="52" customFormat="1" ht="25.5" customHeight="1">
      <c r="A36" s="137" t="s">
        <v>26</v>
      </c>
      <c r="B36" s="36" t="s">
        <v>49</v>
      </c>
      <c r="C36" s="15"/>
      <c r="D36" s="123">
        <f>D37</f>
        <v>47.31777</v>
      </c>
    </row>
    <row r="37" spans="1:4" ht="28.5" customHeight="1">
      <c r="A37" s="142" t="s">
        <v>166</v>
      </c>
      <c r="B37" s="38" t="s">
        <v>49</v>
      </c>
      <c r="C37" s="11" t="s">
        <v>10</v>
      </c>
      <c r="D37" s="124">
        <f>'пр 7'!F133</f>
        <v>47.31777</v>
      </c>
    </row>
    <row r="38" spans="1:4" s="52" customFormat="1" ht="24" customHeight="1">
      <c r="A38" s="53" t="s">
        <v>167</v>
      </c>
      <c r="B38" s="34" t="s">
        <v>50</v>
      </c>
      <c r="C38" s="17"/>
      <c r="D38" s="123">
        <f>D40</f>
        <v>153.14338</v>
      </c>
    </row>
    <row r="39" spans="1:4" ht="12.75">
      <c r="A39" s="54" t="s">
        <v>44</v>
      </c>
      <c r="B39" s="35" t="s">
        <v>50</v>
      </c>
      <c r="C39" s="5" t="s">
        <v>33</v>
      </c>
      <c r="D39" s="124">
        <f>D40</f>
        <v>153.14338</v>
      </c>
    </row>
    <row r="40" spans="1:4" ht="22.5">
      <c r="A40" s="54" t="s">
        <v>45</v>
      </c>
      <c r="B40" s="35" t="s">
        <v>50</v>
      </c>
      <c r="C40" s="5" t="s">
        <v>33</v>
      </c>
      <c r="D40" s="124">
        <f>'пр 7'!F137</f>
        <v>153.14338</v>
      </c>
    </row>
  </sheetData>
  <sheetProtection/>
  <mergeCells count="6">
    <mergeCell ref="B1:E1"/>
    <mergeCell ref="D7:D8"/>
    <mergeCell ref="A7:A8"/>
    <mergeCell ref="A3:C4"/>
    <mergeCell ref="B7:B8"/>
    <mergeCell ref="C7:C8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0"/>
  <sheetViews>
    <sheetView zoomScalePageLayoutView="0" workbookViewId="0" topLeftCell="A130">
      <selection activeCell="H133" sqref="H133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10" width="13.625" style="50" customWidth="1"/>
  </cols>
  <sheetData>
    <row r="1" spans="5:10" ht="18" customHeight="1">
      <c r="E1" s="236"/>
      <c r="F1" s="236"/>
      <c r="G1" s="236"/>
      <c r="H1" s="236"/>
      <c r="I1" s="2"/>
      <c r="J1" s="144"/>
    </row>
    <row r="2" spans="1:10" ht="13.5" customHeight="1">
      <c r="A2" s="243"/>
      <c r="B2" s="243"/>
      <c r="C2" s="243"/>
      <c r="D2" s="243"/>
      <c r="E2" s="243"/>
      <c r="F2" s="243"/>
      <c r="G2" s="243"/>
      <c r="H2" s="243"/>
      <c r="I2" s="2"/>
      <c r="J2" s="144"/>
    </row>
    <row r="3" spans="1:10" ht="40.5" customHeight="1">
      <c r="A3" s="257" t="s">
        <v>209</v>
      </c>
      <c r="B3" s="257"/>
      <c r="C3" s="257"/>
      <c r="D3" s="257"/>
      <c r="E3" s="257"/>
      <c r="F3" s="257"/>
      <c r="G3" s="257"/>
      <c r="H3" s="257"/>
      <c r="I3" s="257"/>
      <c r="J3" s="257"/>
    </row>
    <row r="4" spans="1:10" ht="18.75" customHeight="1">
      <c r="A4" s="258" t="s">
        <v>190</v>
      </c>
      <c r="B4" s="258"/>
      <c r="C4" s="258"/>
      <c r="D4" s="258"/>
      <c r="E4" s="258"/>
      <c r="F4" s="258"/>
      <c r="G4" s="258"/>
      <c r="H4" s="258"/>
      <c r="I4" s="258"/>
      <c r="J4" s="258"/>
    </row>
    <row r="5" spans="1:10" ht="18.75" customHeight="1">
      <c r="A5" s="259" t="s">
        <v>210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ht="18.7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</row>
    <row r="7" spans="1:10" ht="12.75">
      <c r="A7" s="3"/>
      <c r="B7" s="3"/>
      <c r="C7" s="3"/>
      <c r="D7" s="3"/>
      <c r="E7" s="3"/>
      <c r="F7" s="3"/>
      <c r="G7" s="3"/>
      <c r="H7" s="62"/>
      <c r="I7" s="62"/>
      <c r="J7" s="62"/>
    </row>
    <row r="9" spans="1:10" ht="24" customHeight="1">
      <c r="A9" s="232" t="s">
        <v>0</v>
      </c>
      <c r="B9" s="256" t="s">
        <v>191</v>
      </c>
      <c r="C9" s="256"/>
      <c r="D9" s="256"/>
      <c r="E9" s="256"/>
      <c r="F9" s="256"/>
      <c r="G9" s="256"/>
      <c r="H9" s="251" t="s">
        <v>192</v>
      </c>
      <c r="I9" s="252"/>
      <c r="J9" s="253"/>
    </row>
    <row r="10" spans="1:10" ht="119.25" customHeight="1">
      <c r="A10" s="232"/>
      <c r="B10" s="57" t="s">
        <v>193</v>
      </c>
      <c r="C10" s="56" t="s">
        <v>194</v>
      </c>
      <c r="D10" s="57" t="s">
        <v>195</v>
      </c>
      <c r="E10" s="237" t="s">
        <v>196</v>
      </c>
      <c r="F10" s="238"/>
      <c r="G10" s="56" t="s">
        <v>197</v>
      </c>
      <c r="H10" s="153" t="s">
        <v>198</v>
      </c>
      <c r="I10" s="153" t="s">
        <v>199</v>
      </c>
      <c r="J10" s="153" t="s">
        <v>200</v>
      </c>
    </row>
    <row r="11" spans="1:10" ht="12.75">
      <c r="A11" s="1">
        <v>1</v>
      </c>
      <c r="B11" s="1">
        <v>2</v>
      </c>
      <c r="C11" s="1">
        <v>3</v>
      </c>
      <c r="D11" s="1">
        <v>4</v>
      </c>
      <c r="E11" s="235">
        <v>5</v>
      </c>
      <c r="F11" s="214"/>
      <c r="G11" s="1">
        <v>7</v>
      </c>
      <c r="H11" s="49">
        <v>8</v>
      </c>
      <c r="I11" s="49">
        <v>9</v>
      </c>
      <c r="J11" s="49">
        <v>10</v>
      </c>
    </row>
    <row r="12" spans="1:10" ht="12.75">
      <c r="A12" s="28" t="s">
        <v>8</v>
      </c>
      <c r="B12" s="4"/>
      <c r="C12" s="4"/>
      <c r="D12" s="4"/>
      <c r="E12" s="213"/>
      <c r="F12" s="214"/>
      <c r="G12" s="4"/>
      <c r="H12" s="113">
        <f>H13+H74+H117+H166+H101+H200+H84+H188+H197</f>
        <v>36636.00785</v>
      </c>
      <c r="I12" s="113">
        <f>I13+I74+I117+I166+I101+I200+I84+I188+I197</f>
        <v>45802.64</v>
      </c>
      <c r="J12" s="113">
        <f>J13+J74+J117+J166+J101+J200+J84+J188+J197</f>
        <v>28211.709</v>
      </c>
    </row>
    <row r="13" spans="1:10" ht="29.25" customHeight="1">
      <c r="A13" s="7" t="s">
        <v>9</v>
      </c>
      <c r="B13" s="13">
        <v>716</v>
      </c>
      <c r="C13" s="17" t="s">
        <v>10</v>
      </c>
      <c r="D13" s="22"/>
      <c r="E13" s="213"/>
      <c r="F13" s="214"/>
      <c r="G13" s="22"/>
      <c r="H13" s="116">
        <f>H14+H22+H31+H68+H61</f>
        <v>19312.139000000003</v>
      </c>
      <c r="I13" s="116">
        <f>I14+I22+I31+I68+I61</f>
        <v>16912.639</v>
      </c>
      <c r="J13" s="116">
        <f>J14+J22+J31+J68+J61</f>
        <v>16912.639</v>
      </c>
    </row>
    <row r="14" spans="1:10" ht="51.75" customHeight="1">
      <c r="A14" s="20" t="s">
        <v>162</v>
      </c>
      <c r="B14" s="13">
        <v>716</v>
      </c>
      <c r="C14" s="17" t="s">
        <v>10</v>
      </c>
      <c r="D14" s="17" t="s">
        <v>11</v>
      </c>
      <c r="E14" s="221" t="s">
        <v>114</v>
      </c>
      <c r="F14" s="208"/>
      <c r="G14" s="17" t="s">
        <v>87</v>
      </c>
      <c r="H14" s="116">
        <f>H17</f>
        <v>1771.539</v>
      </c>
      <c r="I14" s="116">
        <f>I17</f>
        <v>1771.539</v>
      </c>
      <c r="J14" s="116">
        <f>J17</f>
        <v>1771.539</v>
      </c>
    </row>
    <row r="15" spans="1:10" ht="27" customHeight="1">
      <c r="A15" s="30" t="s">
        <v>113</v>
      </c>
      <c r="B15" s="1">
        <v>716</v>
      </c>
      <c r="C15" s="6" t="s">
        <v>10</v>
      </c>
      <c r="D15" s="6" t="s">
        <v>11</v>
      </c>
      <c r="E15" s="201" t="s">
        <v>115</v>
      </c>
      <c r="F15" s="202"/>
      <c r="G15" s="6" t="s">
        <v>87</v>
      </c>
      <c r="H15" s="117">
        <f>H17</f>
        <v>1771.539</v>
      </c>
      <c r="I15" s="117">
        <f>I17</f>
        <v>1771.539</v>
      </c>
      <c r="J15" s="117">
        <f>J17</f>
        <v>1771.539</v>
      </c>
    </row>
    <row r="16" spans="1:10" ht="40.5" customHeight="1">
      <c r="A16" s="30" t="s">
        <v>117</v>
      </c>
      <c r="B16" s="1">
        <v>716</v>
      </c>
      <c r="C16" s="6" t="s">
        <v>10</v>
      </c>
      <c r="D16" s="6" t="s">
        <v>11</v>
      </c>
      <c r="E16" s="201" t="s">
        <v>115</v>
      </c>
      <c r="F16" s="202"/>
      <c r="G16" s="6" t="s">
        <v>87</v>
      </c>
      <c r="H16" s="117">
        <f>H17</f>
        <v>1771.539</v>
      </c>
      <c r="I16" s="117">
        <f aca="true" t="shared" si="0" ref="I16:J18">I17</f>
        <v>1771.539</v>
      </c>
      <c r="J16" s="117">
        <f t="shared" si="0"/>
        <v>1771.539</v>
      </c>
    </row>
    <row r="17" spans="1:10" ht="38.25">
      <c r="A17" s="91" t="s">
        <v>63</v>
      </c>
      <c r="B17" s="115">
        <v>716</v>
      </c>
      <c r="C17" s="71" t="s">
        <v>10</v>
      </c>
      <c r="D17" s="71" t="s">
        <v>11</v>
      </c>
      <c r="E17" s="209" t="s">
        <v>109</v>
      </c>
      <c r="F17" s="224"/>
      <c r="G17" s="71" t="s">
        <v>87</v>
      </c>
      <c r="H17" s="117">
        <f>H18</f>
        <v>1771.539</v>
      </c>
      <c r="I17" s="117">
        <f t="shared" si="0"/>
        <v>1771.539</v>
      </c>
      <c r="J17" s="117">
        <f t="shared" si="0"/>
        <v>1771.539</v>
      </c>
    </row>
    <row r="18" spans="1:10" ht="22.5">
      <c r="A18" s="73" t="s">
        <v>64</v>
      </c>
      <c r="B18" s="71" t="s">
        <v>12</v>
      </c>
      <c r="C18" s="71" t="s">
        <v>10</v>
      </c>
      <c r="D18" s="71" t="s">
        <v>11</v>
      </c>
      <c r="E18" s="209" t="s">
        <v>108</v>
      </c>
      <c r="F18" s="224"/>
      <c r="G18" s="71" t="s">
        <v>87</v>
      </c>
      <c r="H18" s="117">
        <f>H19</f>
        <v>1771.539</v>
      </c>
      <c r="I18" s="117">
        <f t="shared" si="0"/>
        <v>1771.539</v>
      </c>
      <c r="J18" s="117">
        <f t="shared" si="0"/>
        <v>1771.539</v>
      </c>
    </row>
    <row r="19" spans="1:10" ht="27.75" customHeight="1">
      <c r="A19" s="73" t="s">
        <v>119</v>
      </c>
      <c r="B19" s="71" t="s">
        <v>12</v>
      </c>
      <c r="C19" s="71" t="s">
        <v>10</v>
      </c>
      <c r="D19" s="71" t="s">
        <v>11</v>
      </c>
      <c r="E19" s="209" t="s">
        <v>108</v>
      </c>
      <c r="F19" s="224"/>
      <c r="G19" s="71" t="s">
        <v>112</v>
      </c>
      <c r="H19" s="117">
        <f>H21+H20</f>
        <v>1771.539</v>
      </c>
      <c r="I19" s="117">
        <f>I21+I20</f>
        <v>1771.539</v>
      </c>
      <c r="J19" s="117">
        <f>J21+J20</f>
        <v>1771.539</v>
      </c>
    </row>
    <row r="20" spans="1:10" s="72" customFormat="1" ht="34.5" customHeight="1">
      <c r="A20" s="73" t="s">
        <v>120</v>
      </c>
      <c r="B20" s="71" t="s">
        <v>12</v>
      </c>
      <c r="C20" s="71" t="s">
        <v>10</v>
      </c>
      <c r="D20" s="71" t="s">
        <v>11</v>
      </c>
      <c r="E20" s="209" t="s">
        <v>108</v>
      </c>
      <c r="F20" s="224"/>
      <c r="G20" s="71" t="s">
        <v>80</v>
      </c>
      <c r="H20" s="117">
        <f>'пр 9'!H18</f>
        <v>1360.629</v>
      </c>
      <c r="I20" s="117">
        <f>'пр 9'!I18</f>
        <v>1360.629</v>
      </c>
      <c r="J20" s="117">
        <f>'пр 9'!J18</f>
        <v>1360.629</v>
      </c>
    </row>
    <row r="21" spans="1:10" s="72" customFormat="1" ht="16.5" customHeight="1">
      <c r="A21" s="73" t="s">
        <v>18</v>
      </c>
      <c r="B21" s="71" t="s">
        <v>12</v>
      </c>
      <c r="C21" s="71" t="s">
        <v>10</v>
      </c>
      <c r="D21" s="71" t="s">
        <v>11</v>
      </c>
      <c r="E21" s="209" t="s">
        <v>108</v>
      </c>
      <c r="F21" s="224"/>
      <c r="G21" s="71" t="s">
        <v>111</v>
      </c>
      <c r="H21" s="117">
        <f>'пр 9'!H19</f>
        <v>410.91</v>
      </c>
      <c r="I21" s="117">
        <f>'пр 9'!I19</f>
        <v>410.91</v>
      </c>
      <c r="J21" s="117">
        <f>'пр 9'!J19</f>
        <v>410.91</v>
      </c>
    </row>
    <row r="22" spans="1:10" s="52" customFormat="1" ht="66.75" customHeight="1">
      <c r="A22" s="69" t="s">
        <v>163</v>
      </c>
      <c r="B22" s="17">
        <v>716</v>
      </c>
      <c r="C22" s="17" t="s">
        <v>10</v>
      </c>
      <c r="D22" s="17" t="s">
        <v>33</v>
      </c>
      <c r="E22" s="206" t="s">
        <v>114</v>
      </c>
      <c r="F22" s="208"/>
      <c r="G22" s="17" t="s">
        <v>87</v>
      </c>
      <c r="H22" s="116">
        <f>H25</f>
        <v>1088</v>
      </c>
      <c r="I22" s="116">
        <f>I25</f>
        <v>0</v>
      </c>
      <c r="J22" s="116">
        <f>J25</f>
        <v>0</v>
      </c>
    </row>
    <row r="23" spans="1:10" s="64" customFormat="1" ht="30" customHeight="1">
      <c r="A23" s="107" t="s">
        <v>113</v>
      </c>
      <c r="B23" s="6">
        <v>716</v>
      </c>
      <c r="C23" s="6" t="s">
        <v>10</v>
      </c>
      <c r="D23" s="6" t="s">
        <v>33</v>
      </c>
      <c r="E23" s="213" t="s">
        <v>115</v>
      </c>
      <c r="F23" s="214"/>
      <c r="G23" s="6" t="s">
        <v>87</v>
      </c>
      <c r="H23" s="117">
        <f aca="true" t="shared" si="1" ref="H23:J24">H25</f>
        <v>1088</v>
      </c>
      <c r="I23" s="117">
        <f t="shared" si="1"/>
        <v>0</v>
      </c>
      <c r="J23" s="117">
        <f t="shared" si="1"/>
        <v>0</v>
      </c>
    </row>
    <row r="24" spans="1:10" s="64" customFormat="1" ht="42" customHeight="1">
      <c r="A24" s="107" t="s">
        <v>117</v>
      </c>
      <c r="B24" s="6">
        <v>716</v>
      </c>
      <c r="C24" s="6" t="s">
        <v>10</v>
      </c>
      <c r="D24" s="6" t="s">
        <v>33</v>
      </c>
      <c r="E24" s="213" t="s">
        <v>115</v>
      </c>
      <c r="F24" s="214"/>
      <c r="G24" s="6" t="s">
        <v>87</v>
      </c>
      <c r="H24" s="117">
        <f t="shared" si="1"/>
        <v>1088</v>
      </c>
      <c r="I24" s="117">
        <f t="shared" si="1"/>
        <v>0</v>
      </c>
      <c r="J24" s="117">
        <f t="shared" si="1"/>
        <v>0</v>
      </c>
    </row>
    <row r="25" spans="1:10" ht="42.75" customHeight="1">
      <c r="A25" s="30" t="s">
        <v>63</v>
      </c>
      <c r="B25" s="6">
        <v>716</v>
      </c>
      <c r="C25" s="6" t="s">
        <v>10</v>
      </c>
      <c r="D25" s="6" t="s">
        <v>33</v>
      </c>
      <c r="E25" s="213" t="s">
        <v>109</v>
      </c>
      <c r="F25" s="214"/>
      <c r="G25" s="6" t="s">
        <v>87</v>
      </c>
      <c r="H25" s="117">
        <f>H26</f>
        <v>1088</v>
      </c>
      <c r="I25" s="117">
        <f>I26</f>
        <v>0</v>
      </c>
      <c r="J25" s="117">
        <f>J26</f>
        <v>0</v>
      </c>
    </row>
    <row r="26" spans="1:10" ht="22.5">
      <c r="A26" s="8" t="s">
        <v>64</v>
      </c>
      <c r="B26" s="6">
        <v>716</v>
      </c>
      <c r="C26" s="6" t="s">
        <v>10</v>
      </c>
      <c r="D26" s="6" t="s">
        <v>33</v>
      </c>
      <c r="E26" s="213" t="s">
        <v>108</v>
      </c>
      <c r="F26" s="234"/>
      <c r="G26" s="6" t="s">
        <v>87</v>
      </c>
      <c r="H26" s="117">
        <f>H28</f>
        <v>1088</v>
      </c>
      <c r="I26" s="117">
        <f>I28</f>
        <v>0</v>
      </c>
      <c r="J26" s="117">
        <f>J28</f>
        <v>0</v>
      </c>
    </row>
    <row r="27" spans="1:10" ht="33.75" hidden="1">
      <c r="A27" s="8" t="s">
        <v>95</v>
      </c>
      <c r="B27" s="6">
        <v>716</v>
      </c>
      <c r="C27" s="6" t="s">
        <v>10</v>
      </c>
      <c r="D27" s="6" t="s">
        <v>33</v>
      </c>
      <c r="E27" s="213" t="s">
        <v>108</v>
      </c>
      <c r="F27" s="234"/>
      <c r="G27" s="6"/>
      <c r="H27" s="117">
        <v>0</v>
      </c>
      <c r="I27" s="117">
        <v>1</v>
      </c>
      <c r="J27" s="117">
        <v>2</v>
      </c>
    </row>
    <row r="28" spans="1:10" ht="28.5" customHeight="1">
      <c r="A28" s="73" t="s">
        <v>121</v>
      </c>
      <c r="B28" s="88" t="s">
        <v>12</v>
      </c>
      <c r="C28" s="88" t="s">
        <v>10</v>
      </c>
      <c r="D28" s="88" t="s">
        <v>33</v>
      </c>
      <c r="E28" s="211" t="s">
        <v>108</v>
      </c>
      <c r="F28" s="205"/>
      <c r="G28" s="84" t="s">
        <v>16</v>
      </c>
      <c r="H28" s="116">
        <f>H30</f>
        <v>1088</v>
      </c>
      <c r="I28" s="116">
        <f>I30</f>
        <v>0</v>
      </c>
      <c r="J28" s="116">
        <f>J30</f>
        <v>0</v>
      </c>
    </row>
    <row r="29" spans="1:10" ht="34.5" customHeight="1">
      <c r="A29" s="73" t="s">
        <v>128</v>
      </c>
      <c r="B29" s="71" t="s">
        <v>12</v>
      </c>
      <c r="C29" s="71" t="s">
        <v>10</v>
      </c>
      <c r="D29" s="71" t="s">
        <v>33</v>
      </c>
      <c r="E29" s="209" t="s">
        <v>108</v>
      </c>
      <c r="F29" s="224"/>
      <c r="G29" s="71" t="s">
        <v>123</v>
      </c>
      <c r="H29" s="117">
        <f>H30</f>
        <v>1088</v>
      </c>
      <c r="I29" s="117">
        <f>I30</f>
        <v>0</v>
      </c>
      <c r="J29" s="117">
        <f>J30</f>
        <v>0</v>
      </c>
    </row>
    <row r="30" spans="1:10" ht="23.25" customHeight="1">
      <c r="A30" s="73" t="s">
        <v>124</v>
      </c>
      <c r="B30" s="71" t="s">
        <v>12</v>
      </c>
      <c r="C30" s="71" t="s">
        <v>10</v>
      </c>
      <c r="D30" s="71" t="s">
        <v>33</v>
      </c>
      <c r="E30" s="209" t="s">
        <v>108</v>
      </c>
      <c r="F30" s="224"/>
      <c r="G30" s="71" t="s">
        <v>84</v>
      </c>
      <c r="H30" s="146">
        <f>'пр 9'!H28</f>
        <v>1088</v>
      </c>
      <c r="I30" s="146">
        <f>'пр 9'!I28</f>
        <v>0</v>
      </c>
      <c r="J30" s="146">
        <f>'пр 9'!J28</f>
        <v>0</v>
      </c>
    </row>
    <row r="31" spans="1:10" ht="82.5" customHeight="1">
      <c r="A31" s="20" t="s">
        <v>164</v>
      </c>
      <c r="B31" s="12" t="s">
        <v>12</v>
      </c>
      <c r="C31" s="12" t="s">
        <v>10</v>
      </c>
      <c r="D31" s="12" t="s">
        <v>19</v>
      </c>
      <c r="E31" s="221" t="s">
        <v>114</v>
      </c>
      <c r="F31" s="208"/>
      <c r="G31" s="12" t="s">
        <v>87</v>
      </c>
      <c r="H31" s="116">
        <f>H34+H57+H51</f>
        <v>15729.2</v>
      </c>
      <c r="I31" s="116">
        <f>I34+I57+I51</f>
        <v>15041.1</v>
      </c>
      <c r="J31" s="116">
        <f>J34+J57+J51</f>
        <v>15041.1</v>
      </c>
    </row>
    <row r="32" spans="1:10" ht="33" customHeight="1">
      <c r="A32" s="107" t="s">
        <v>113</v>
      </c>
      <c r="B32" s="6">
        <v>716</v>
      </c>
      <c r="C32" s="6" t="s">
        <v>10</v>
      </c>
      <c r="D32" s="6" t="s">
        <v>19</v>
      </c>
      <c r="E32" s="213" t="s">
        <v>115</v>
      </c>
      <c r="F32" s="214"/>
      <c r="G32" s="6" t="s">
        <v>87</v>
      </c>
      <c r="H32" s="117">
        <f aca="true" t="shared" si="2" ref="H32:J33">H34</f>
        <v>15593.1</v>
      </c>
      <c r="I32" s="117">
        <f t="shared" si="2"/>
        <v>14905</v>
      </c>
      <c r="J32" s="117">
        <f t="shared" si="2"/>
        <v>14905</v>
      </c>
    </row>
    <row r="33" spans="1:10" ht="44.25" customHeight="1">
      <c r="A33" s="107" t="s">
        <v>117</v>
      </c>
      <c r="B33" s="6">
        <v>716</v>
      </c>
      <c r="C33" s="6" t="s">
        <v>10</v>
      </c>
      <c r="D33" s="6" t="s">
        <v>19</v>
      </c>
      <c r="E33" s="213" t="s">
        <v>115</v>
      </c>
      <c r="F33" s="214"/>
      <c r="G33" s="6" t="s">
        <v>87</v>
      </c>
      <c r="H33" s="117">
        <f t="shared" si="2"/>
        <v>15593.1</v>
      </c>
      <c r="I33" s="117">
        <f t="shared" si="2"/>
        <v>14905</v>
      </c>
      <c r="J33" s="117">
        <f t="shared" si="2"/>
        <v>14905</v>
      </c>
    </row>
    <row r="34" spans="1:10" ht="38.25">
      <c r="A34" s="30" t="s">
        <v>63</v>
      </c>
      <c r="B34" s="5" t="s">
        <v>12</v>
      </c>
      <c r="C34" s="5" t="s">
        <v>10</v>
      </c>
      <c r="D34" s="5" t="s">
        <v>19</v>
      </c>
      <c r="E34" s="213" t="s">
        <v>109</v>
      </c>
      <c r="F34" s="214"/>
      <c r="G34" s="5"/>
      <c r="H34" s="117">
        <f>H35</f>
        <v>15593.1</v>
      </c>
      <c r="I34" s="117">
        <f>I35</f>
        <v>14905</v>
      </c>
      <c r="J34" s="117">
        <f>J35</f>
        <v>14905</v>
      </c>
    </row>
    <row r="35" spans="1:10" ht="22.5">
      <c r="A35" s="8" t="s">
        <v>64</v>
      </c>
      <c r="B35" s="5" t="s">
        <v>12</v>
      </c>
      <c r="C35" s="5" t="s">
        <v>10</v>
      </c>
      <c r="D35" s="5" t="s">
        <v>19</v>
      </c>
      <c r="E35" s="213" t="s">
        <v>108</v>
      </c>
      <c r="F35" s="214"/>
      <c r="G35" s="5"/>
      <c r="H35" s="117">
        <f>H36+H39+H44+H48+H41</f>
        <v>15593.1</v>
      </c>
      <c r="I35" s="117">
        <f>I36+I39+I44+I48+I41</f>
        <v>14905</v>
      </c>
      <c r="J35" s="117">
        <f>J36+J39+J44+J48+J41</f>
        <v>14905</v>
      </c>
    </row>
    <row r="36" spans="1:10" s="52" customFormat="1" ht="22.5">
      <c r="A36" s="8" t="s">
        <v>119</v>
      </c>
      <c r="B36" s="5" t="s">
        <v>12</v>
      </c>
      <c r="C36" s="5" t="s">
        <v>10</v>
      </c>
      <c r="D36" s="5" t="s">
        <v>19</v>
      </c>
      <c r="E36" s="213" t="s">
        <v>108</v>
      </c>
      <c r="F36" s="214"/>
      <c r="G36" s="5" t="s">
        <v>112</v>
      </c>
      <c r="H36" s="146">
        <f>H38+H37</f>
        <v>12535</v>
      </c>
      <c r="I36" s="146">
        <f>I38+I37</f>
        <v>12535</v>
      </c>
      <c r="J36" s="146">
        <f>J38+J37</f>
        <v>12535</v>
      </c>
    </row>
    <row r="37" spans="1:10" ht="22.5">
      <c r="A37" s="73" t="s">
        <v>120</v>
      </c>
      <c r="B37" s="71" t="s">
        <v>12</v>
      </c>
      <c r="C37" s="71" t="s">
        <v>10</v>
      </c>
      <c r="D37" s="71" t="s">
        <v>19</v>
      </c>
      <c r="E37" s="213" t="s">
        <v>108</v>
      </c>
      <c r="F37" s="214"/>
      <c r="G37" s="71" t="s">
        <v>80</v>
      </c>
      <c r="H37" s="146">
        <f>'пр 9'!H35</f>
        <v>9627</v>
      </c>
      <c r="I37" s="146">
        <f>'пр 9'!I35</f>
        <v>9627</v>
      </c>
      <c r="J37" s="146">
        <f>'пр 9'!J35</f>
        <v>9627</v>
      </c>
    </row>
    <row r="38" spans="1:10" ht="12.75" customHeight="1">
      <c r="A38" s="73" t="s">
        <v>18</v>
      </c>
      <c r="B38" s="71" t="s">
        <v>12</v>
      </c>
      <c r="C38" s="71" t="s">
        <v>10</v>
      </c>
      <c r="D38" s="71" t="s">
        <v>19</v>
      </c>
      <c r="E38" s="213" t="s">
        <v>108</v>
      </c>
      <c r="F38" s="214"/>
      <c r="G38" s="71" t="s">
        <v>111</v>
      </c>
      <c r="H38" s="146">
        <f>'пр 9'!H36</f>
        <v>2908</v>
      </c>
      <c r="I38" s="146">
        <f>'пр 9'!I36</f>
        <v>2908</v>
      </c>
      <c r="J38" s="146">
        <f>'пр 9'!J36</f>
        <v>2908</v>
      </c>
    </row>
    <row r="39" spans="1:10" s="61" customFormat="1" ht="34.5" customHeight="1">
      <c r="A39" s="8" t="s">
        <v>81</v>
      </c>
      <c r="B39" s="59" t="s">
        <v>12</v>
      </c>
      <c r="C39" s="59" t="s">
        <v>10</v>
      </c>
      <c r="D39" s="59" t="s">
        <v>19</v>
      </c>
      <c r="E39" s="213" t="s">
        <v>108</v>
      </c>
      <c r="F39" s="214"/>
      <c r="G39" s="59" t="s">
        <v>112</v>
      </c>
      <c r="H39" s="118">
        <f>H40</f>
        <v>50</v>
      </c>
      <c r="I39" s="118">
        <f>I40</f>
        <v>50</v>
      </c>
      <c r="J39" s="118">
        <f>J40</f>
        <v>50</v>
      </c>
    </row>
    <row r="40" spans="1:10" ht="12.75" customHeight="1">
      <c r="A40" s="8" t="s">
        <v>17</v>
      </c>
      <c r="B40" s="5" t="s">
        <v>12</v>
      </c>
      <c r="C40" s="5" t="s">
        <v>10</v>
      </c>
      <c r="D40" s="5" t="s">
        <v>19</v>
      </c>
      <c r="E40" s="213" t="s">
        <v>108</v>
      </c>
      <c r="F40" s="214"/>
      <c r="G40" s="5" t="s">
        <v>82</v>
      </c>
      <c r="H40" s="117">
        <f>'пр 9'!H38</f>
        <v>50</v>
      </c>
      <c r="I40" s="117">
        <f>'пр 9'!I38</f>
        <v>50</v>
      </c>
      <c r="J40" s="117">
        <f>'пр 9'!J38</f>
        <v>50</v>
      </c>
    </row>
    <row r="41" spans="1:10" s="80" customFormat="1" ht="22.5">
      <c r="A41" s="73" t="s">
        <v>121</v>
      </c>
      <c r="B41" s="88" t="s">
        <v>12</v>
      </c>
      <c r="C41" s="88" t="s">
        <v>10</v>
      </c>
      <c r="D41" s="88" t="s">
        <v>19</v>
      </c>
      <c r="E41" s="211" t="s">
        <v>108</v>
      </c>
      <c r="F41" s="205"/>
      <c r="G41" s="84" t="s">
        <v>16</v>
      </c>
      <c r="H41" s="116">
        <f>H43</f>
        <v>790.1</v>
      </c>
      <c r="I41" s="116">
        <f>I43</f>
        <v>550</v>
      </c>
      <c r="J41" s="116">
        <f>J43</f>
        <v>550</v>
      </c>
    </row>
    <row r="42" spans="1:10" s="72" customFormat="1" ht="33.75">
      <c r="A42" s="73" t="s">
        <v>128</v>
      </c>
      <c r="B42" s="71" t="s">
        <v>12</v>
      </c>
      <c r="C42" s="71" t="s">
        <v>10</v>
      </c>
      <c r="D42" s="71" t="s">
        <v>19</v>
      </c>
      <c r="E42" s="209" t="s">
        <v>108</v>
      </c>
      <c r="F42" s="224"/>
      <c r="G42" s="71" t="s">
        <v>123</v>
      </c>
      <c r="H42" s="117">
        <f>H43</f>
        <v>790.1</v>
      </c>
      <c r="I42" s="117">
        <f>I43</f>
        <v>550</v>
      </c>
      <c r="J42" s="117">
        <f>J43</f>
        <v>550</v>
      </c>
    </row>
    <row r="43" spans="1:10" s="72" customFormat="1" ht="22.5">
      <c r="A43" s="114" t="s">
        <v>97</v>
      </c>
      <c r="B43" s="71" t="s">
        <v>12</v>
      </c>
      <c r="C43" s="71" t="s">
        <v>10</v>
      </c>
      <c r="D43" s="71" t="s">
        <v>19</v>
      </c>
      <c r="E43" s="209" t="s">
        <v>108</v>
      </c>
      <c r="F43" s="224"/>
      <c r="G43" s="71" t="s">
        <v>96</v>
      </c>
      <c r="H43" s="117">
        <f>'пр 9'!H41</f>
        <v>790.1</v>
      </c>
      <c r="I43" s="117">
        <f>'пр 9'!I41</f>
        <v>550</v>
      </c>
      <c r="J43" s="117">
        <f>'пр 9'!J41</f>
        <v>550</v>
      </c>
    </row>
    <row r="44" spans="1:10" s="80" customFormat="1" ht="22.5">
      <c r="A44" s="73" t="s">
        <v>121</v>
      </c>
      <c r="B44" s="88" t="s">
        <v>12</v>
      </c>
      <c r="C44" s="88" t="s">
        <v>10</v>
      </c>
      <c r="D44" s="88" t="s">
        <v>19</v>
      </c>
      <c r="E44" s="211" t="s">
        <v>108</v>
      </c>
      <c r="F44" s="205"/>
      <c r="G44" s="84" t="s">
        <v>16</v>
      </c>
      <c r="H44" s="116">
        <f>H45</f>
        <v>2194</v>
      </c>
      <c r="I44" s="116">
        <f>I45</f>
        <v>1750</v>
      </c>
      <c r="J44" s="116">
        <f>J45</f>
        <v>1750</v>
      </c>
    </row>
    <row r="45" spans="1:10" s="72" customFormat="1" ht="33.75">
      <c r="A45" s="73" t="s">
        <v>128</v>
      </c>
      <c r="B45" s="71" t="s">
        <v>12</v>
      </c>
      <c r="C45" s="71" t="s">
        <v>10</v>
      </c>
      <c r="D45" s="71" t="s">
        <v>19</v>
      </c>
      <c r="E45" s="209" t="s">
        <v>108</v>
      </c>
      <c r="F45" s="224"/>
      <c r="G45" s="71" t="s">
        <v>123</v>
      </c>
      <c r="H45" s="117">
        <f>H46+H47</f>
        <v>2194</v>
      </c>
      <c r="I45" s="117">
        <f>I46+I47</f>
        <v>1750</v>
      </c>
      <c r="J45" s="117">
        <f>J46+J47</f>
        <v>1750</v>
      </c>
    </row>
    <row r="46" spans="1:10" s="72" customFormat="1" ht="36" customHeight="1">
      <c r="A46" s="73" t="s">
        <v>124</v>
      </c>
      <c r="B46" s="71" t="s">
        <v>12</v>
      </c>
      <c r="C46" s="71" t="s">
        <v>10</v>
      </c>
      <c r="D46" s="71" t="s">
        <v>19</v>
      </c>
      <c r="E46" s="209" t="s">
        <v>108</v>
      </c>
      <c r="F46" s="224"/>
      <c r="G46" s="71" t="s">
        <v>84</v>
      </c>
      <c r="H46" s="117">
        <f>'пр 9'!H44</f>
        <v>1894</v>
      </c>
      <c r="I46" s="117">
        <f>'пр 9'!I44</f>
        <v>1450</v>
      </c>
      <c r="J46" s="117">
        <f>'пр 9'!J44</f>
        <v>1450</v>
      </c>
    </row>
    <row r="47" spans="1:10" s="72" customFormat="1" ht="21" customHeight="1">
      <c r="A47" s="73" t="s">
        <v>184</v>
      </c>
      <c r="B47" s="71" t="s">
        <v>12</v>
      </c>
      <c r="C47" s="71" t="s">
        <v>10</v>
      </c>
      <c r="D47" s="71" t="s">
        <v>19</v>
      </c>
      <c r="E47" s="209" t="s">
        <v>108</v>
      </c>
      <c r="F47" s="224"/>
      <c r="G47" s="71" t="s">
        <v>183</v>
      </c>
      <c r="H47" s="117">
        <f>'пр 9'!H45</f>
        <v>300</v>
      </c>
      <c r="I47" s="117">
        <f>'пр 9'!I45</f>
        <v>300</v>
      </c>
      <c r="J47" s="117">
        <f>'пр 9'!J45</f>
        <v>300</v>
      </c>
    </row>
    <row r="48" spans="1:10" s="52" customFormat="1" ht="21" customHeight="1">
      <c r="A48" s="89" t="s">
        <v>88</v>
      </c>
      <c r="B48" s="88" t="s">
        <v>12</v>
      </c>
      <c r="C48" s="88" t="s">
        <v>10</v>
      </c>
      <c r="D48" s="88" t="s">
        <v>19</v>
      </c>
      <c r="E48" s="204" t="s">
        <v>108</v>
      </c>
      <c r="F48" s="205"/>
      <c r="G48" s="90">
        <v>850</v>
      </c>
      <c r="H48" s="116">
        <f>H49</f>
        <v>24</v>
      </c>
      <c r="I48" s="116">
        <f>I49</f>
        <v>20</v>
      </c>
      <c r="J48" s="116">
        <f>J49</f>
        <v>20</v>
      </c>
    </row>
    <row r="49" spans="1:10" ht="12.75" customHeight="1">
      <c r="A49" s="73" t="s">
        <v>89</v>
      </c>
      <c r="B49" s="71" t="s">
        <v>12</v>
      </c>
      <c r="C49" s="71" t="s">
        <v>10</v>
      </c>
      <c r="D49" s="71" t="s">
        <v>19</v>
      </c>
      <c r="E49" s="222" t="s">
        <v>108</v>
      </c>
      <c r="F49" s="223"/>
      <c r="G49" s="77">
        <v>852</v>
      </c>
      <c r="H49" s="117">
        <f>'пр 9'!H48</f>
        <v>24</v>
      </c>
      <c r="I49" s="117">
        <f>'пр 9'!I48</f>
        <v>20</v>
      </c>
      <c r="J49" s="117">
        <f>'пр 9'!J48</f>
        <v>20</v>
      </c>
    </row>
    <row r="50" spans="1:10" ht="21.75" customHeight="1" hidden="1">
      <c r="A50" s="73" t="s">
        <v>188</v>
      </c>
      <c r="B50" s="71" t="s">
        <v>12</v>
      </c>
      <c r="C50" s="71" t="s">
        <v>10</v>
      </c>
      <c r="D50" s="71" t="s">
        <v>19</v>
      </c>
      <c r="E50" s="222" t="s">
        <v>108</v>
      </c>
      <c r="F50" s="223"/>
      <c r="G50" s="77">
        <v>853</v>
      </c>
      <c r="H50" s="117">
        <f>'пр 9'!H49</f>
        <v>215</v>
      </c>
      <c r="I50" s="117">
        <f>'пр 9'!I49</f>
        <v>0</v>
      </c>
      <c r="J50" s="117">
        <f>'пр 9'!J49</f>
        <v>0</v>
      </c>
    </row>
    <row r="51" spans="1:10" ht="45">
      <c r="A51" s="89" t="s">
        <v>156</v>
      </c>
      <c r="B51" s="84" t="s">
        <v>12</v>
      </c>
      <c r="C51" s="84" t="s">
        <v>10</v>
      </c>
      <c r="D51" s="109" t="s">
        <v>19</v>
      </c>
      <c r="E51" s="204" t="s">
        <v>157</v>
      </c>
      <c r="F51" s="205"/>
      <c r="G51" s="110"/>
      <c r="H51" s="113">
        <f>SUM(H52,H55)</f>
        <v>135.4</v>
      </c>
      <c r="I51" s="113">
        <f>SUM(I52,I55)</f>
        <v>135.4</v>
      </c>
      <c r="J51" s="113">
        <f>SUM(J52,J55)</f>
        <v>135.4</v>
      </c>
    </row>
    <row r="52" spans="1:10" s="61" customFormat="1" ht="33.75" customHeight="1">
      <c r="A52" s="81" t="s">
        <v>81</v>
      </c>
      <c r="B52" s="131" t="s">
        <v>12</v>
      </c>
      <c r="C52" s="131" t="s">
        <v>10</v>
      </c>
      <c r="D52" s="132" t="s">
        <v>19</v>
      </c>
      <c r="E52" s="225" t="s">
        <v>157</v>
      </c>
      <c r="F52" s="226"/>
      <c r="G52" s="133">
        <v>120</v>
      </c>
      <c r="H52" s="134">
        <f>SUM(H53:H54)</f>
        <v>128.63</v>
      </c>
      <c r="I52" s="134">
        <f>SUM(I53:I54)</f>
        <v>128.63</v>
      </c>
      <c r="J52" s="134">
        <f>SUM(J53:J54)</f>
        <v>128.63</v>
      </c>
    </row>
    <row r="53" spans="1:10" ht="28.5" customHeight="1">
      <c r="A53" s="73" t="s">
        <v>120</v>
      </c>
      <c r="B53" s="74" t="s">
        <v>12</v>
      </c>
      <c r="C53" s="74" t="s">
        <v>10</v>
      </c>
      <c r="D53" s="135" t="s">
        <v>19</v>
      </c>
      <c r="E53" s="227" t="s">
        <v>157</v>
      </c>
      <c r="F53" s="228"/>
      <c r="G53" s="110">
        <v>121</v>
      </c>
      <c r="H53" s="127">
        <f>'пр 9'!H52</f>
        <v>98.79416</v>
      </c>
      <c r="I53" s="127">
        <f>'пр 9'!I52</f>
        <v>98.79416</v>
      </c>
      <c r="J53" s="127">
        <f>'пр 9'!J52</f>
        <v>98.79416</v>
      </c>
    </row>
    <row r="54" spans="1:10" ht="20.25" customHeight="1">
      <c r="A54" s="73" t="s">
        <v>18</v>
      </c>
      <c r="B54" s="74" t="s">
        <v>12</v>
      </c>
      <c r="C54" s="74" t="s">
        <v>10</v>
      </c>
      <c r="D54" s="135" t="s">
        <v>19</v>
      </c>
      <c r="E54" s="227" t="s">
        <v>157</v>
      </c>
      <c r="F54" s="228"/>
      <c r="G54" s="110">
        <v>129</v>
      </c>
      <c r="H54" s="127">
        <f>'пр 9'!H53</f>
        <v>29.83584</v>
      </c>
      <c r="I54" s="127">
        <f>'пр 9'!I53</f>
        <v>29.83584</v>
      </c>
      <c r="J54" s="127">
        <f>'пр 9'!J53</f>
        <v>29.83584</v>
      </c>
    </row>
    <row r="55" spans="1:10" s="61" customFormat="1" ht="34.5" customHeight="1">
      <c r="A55" s="81" t="s">
        <v>128</v>
      </c>
      <c r="B55" s="131" t="s">
        <v>12</v>
      </c>
      <c r="C55" s="131" t="s">
        <v>10</v>
      </c>
      <c r="D55" s="132" t="s">
        <v>19</v>
      </c>
      <c r="E55" s="225" t="s">
        <v>157</v>
      </c>
      <c r="F55" s="226"/>
      <c r="G55" s="133">
        <v>200</v>
      </c>
      <c r="H55" s="134">
        <f>SUM(H56)</f>
        <v>6.77</v>
      </c>
      <c r="I55" s="134">
        <f>SUM(I56)</f>
        <v>6.77</v>
      </c>
      <c r="J55" s="134">
        <f>SUM(J56)</f>
        <v>6.77</v>
      </c>
    </row>
    <row r="56" spans="1:10" ht="20.25" customHeight="1">
      <c r="A56" s="73" t="s">
        <v>124</v>
      </c>
      <c r="B56" s="74" t="s">
        <v>12</v>
      </c>
      <c r="C56" s="74" t="s">
        <v>10</v>
      </c>
      <c r="D56" s="135" t="s">
        <v>19</v>
      </c>
      <c r="E56" s="227" t="s">
        <v>157</v>
      </c>
      <c r="F56" s="228"/>
      <c r="G56" s="130">
        <v>244</v>
      </c>
      <c r="H56" s="113">
        <f>'пр 9'!H55</f>
        <v>6.77</v>
      </c>
      <c r="I56" s="113">
        <f>'пр 9'!I55</f>
        <v>6.77</v>
      </c>
      <c r="J56" s="113">
        <f>'пр 9'!J55</f>
        <v>6.77</v>
      </c>
    </row>
    <row r="57" spans="1:10" ht="90">
      <c r="A57" s="73" t="s">
        <v>125</v>
      </c>
      <c r="B57" s="84" t="s">
        <v>12</v>
      </c>
      <c r="C57" s="84" t="s">
        <v>10</v>
      </c>
      <c r="D57" s="109" t="s">
        <v>19</v>
      </c>
      <c r="E57" s="204" t="s">
        <v>126</v>
      </c>
      <c r="F57" s="205"/>
      <c r="G57" s="110">
        <v>200</v>
      </c>
      <c r="H57" s="116">
        <f>H60</f>
        <v>0.7</v>
      </c>
      <c r="I57" s="116">
        <f>I60</f>
        <v>0.7</v>
      </c>
      <c r="J57" s="116">
        <f>J60</f>
        <v>0.7</v>
      </c>
    </row>
    <row r="58" spans="1:10" s="80" customFormat="1" ht="22.5">
      <c r="A58" s="73" t="s">
        <v>121</v>
      </c>
      <c r="B58" s="71" t="s">
        <v>12</v>
      </c>
      <c r="C58" s="71" t="s">
        <v>10</v>
      </c>
      <c r="D58" s="71" t="s">
        <v>19</v>
      </c>
      <c r="E58" s="209" t="s">
        <v>126</v>
      </c>
      <c r="F58" s="224"/>
      <c r="G58" s="74" t="s">
        <v>16</v>
      </c>
      <c r="H58" s="117">
        <f>H60</f>
        <v>0.7</v>
      </c>
      <c r="I58" s="117">
        <f>I60</f>
        <v>0.7</v>
      </c>
      <c r="J58" s="117">
        <f>J60</f>
        <v>0.7</v>
      </c>
    </row>
    <row r="59" spans="1:10" s="72" customFormat="1" ht="33.75">
      <c r="A59" s="73" t="s">
        <v>122</v>
      </c>
      <c r="B59" s="71" t="s">
        <v>12</v>
      </c>
      <c r="C59" s="71" t="s">
        <v>10</v>
      </c>
      <c r="D59" s="71" t="s">
        <v>19</v>
      </c>
      <c r="E59" s="209" t="s">
        <v>126</v>
      </c>
      <c r="F59" s="224"/>
      <c r="G59" s="71" t="s">
        <v>123</v>
      </c>
      <c r="H59" s="117">
        <f>H60</f>
        <v>0.7</v>
      </c>
      <c r="I59" s="117">
        <f>I60</f>
        <v>0.7</v>
      </c>
      <c r="J59" s="117">
        <f>J60</f>
        <v>0.7</v>
      </c>
    </row>
    <row r="60" spans="1:10" s="72" customFormat="1" ht="36" customHeight="1">
      <c r="A60" s="73" t="s">
        <v>124</v>
      </c>
      <c r="B60" s="71" t="s">
        <v>12</v>
      </c>
      <c r="C60" s="71" t="s">
        <v>10</v>
      </c>
      <c r="D60" s="71" t="s">
        <v>19</v>
      </c>
      <c r="E60" s="209" t="s">
        <v>126</v>
      </c>
      <c r="F60" s="224"/>
      <c r="G60" s="71" t="s">
        <v>84</v>
      </c>
      <c r="H60" s="117">
        <f>'пр 9'!H59</f>
        <v>0.7</v>
      </c>
      <c r="I60" s="117">
        <f>'пр 9'!I59</f>
        <v>0.7</v>
      </c>
      <c r="J60" s="117">
        <f>'пр 9'!J59</f>
        <v>0.7</v>
      </c>
    </row>
    <row r="61" spans="1:10" s="80" customFormat="1" ht="25.5">
      <c r="A61" s="87" t="s">
        <v>48</v>
      </c>
      <c r="B61" s="88" t="s">
        <v>12</v>
      </c>
      <c r="C61" s="88" t="s">
        <v>10</v>
      </c>
      <c r="D61" s="88" t="s">
        <v>47</v>
      </c>
      <c r="E61" s="221" t="s">
        <v>114</v>
      </c>
      <c r="F61" s="208"/>
      <c r="G61" s="88"/>
      <c r="H61" s="116">
        <f aca="true" t="shared" si="3" ref="H61:J62">H64</f>
        <v>623.4</v>
      </c>
      <c r="I61" s="116">
        <f t="shared" si="3"/>
        <v>0</v>
      </c>
      <c r="J61" s="116">
        <f t="shared" si="3"/>
        <v>0</v>
      </c>
    </row>
    <row r="62" spans="1:10" s="72" customFormat="1" ht="23.25" customHeight="1">
      <c r="A62" s="107" t="s">
        <v>113</v>
      </c>
      <c r="B62" s="6">
        <v>716</v>
      </c>
      <c r="C62" s="6" t="s">
        <v>10</v>
      </c>
      <c r="D62" s="6" t="s">
        <v>47</v>
      </c>
      <c r="E62" s="213" t="s">
        <v>115</v>
      </c>
      <c r="F62" s="214"/>
      <c r="G62" s="6" t="s">
        <v>87</v>
      </c>
      <c r="H62" s="117">
        <f t="shared" si="3"/>
        <v>623.4</v>
      </c>
      <c r="I62" s="117">
        <f t="shared" si="3"/>
        <v>0</v>
      </c>
      <c r="J62" s="117">
        <f t="shared" si="3"/>
        <v>0</v>
      </c>
    </row>
    <row r="63" spans="1:10" s="72" customFormat="1" ht="36" customHeight="1">
      <c r="A63" s="107" t="s">
        <v>117</v>
      </c>
      <c r="B63" s="6">
        <v>716</v>
      </c>
      <c r="C63" s="6" t="s">
        <v>10</v>
      </c>
      <c r="D63" s="6" t="s">
        <v>47</v>
      </c>
      <c r="E63" s="213" t="s">
        <v>115</v>
      </c>
      <c r="F63" s="214"/>
      <c r="G63" s="6" t="s">
        <v>87</v>
      </c>
      <c r="H63" s="117">
        <f>H65</f>
        <v>623.4</v>
      </c>
      <c r="I63" s="117">
        <f>I65</f>
        <v>0</v>
      </c>
      <c r="J63" s="117">
        <f>J65</f>
        <v>0</v>
      </c>
    </row>
    <row r="64" spans="1:10" s="72" customFormat="1" ht="24">
      <c r="A64" s="79" t="s">
        <v>105</v>
      </c>
      <c r="B64" s="71" t="s">
        <v>12</v>
      </c>
      <c r="C64" s="71" t="s">
        <v>10</v>
      </c>
      <c r="D64" s="71" t="s">
        <v>47</v>
      </c>
      <c r="E64" s="204" t="s">
        <v>127</v>
      </c>
      <c r="F64" s="205"/>
      <c r="G64" s="71" t="s">
        <v>87</v>
      </c>
      <c r="H64" s="117">
        <f>H65</f>
        <v>623.4</v>
      </c>
      <c r="I64" s="117">
        <f aca="true" t="shared" si="4" ref="I64:J66">I65</f>
        <v>0</v>
      </c>
      <c r="J64" s="117">
        <f t="shared" si="4"/>
        <v>0</v>
      </c>
    </row>
    <row r="65" spans="1:10" ht="12.75">
      <c r="A65" s="79" t="s">
        <v>106</v>
      </c>
      <c r="B65" s="71" t="s">
        <v>12</v>
      </c>
      <c r="C65" s="71" t="s">
        <v>10</v>
      </c>
      <c r="D65" s="71" t="s">
        <v>47</v>
      </c>
      <c r="E65" s="227" t="s">
        <v>127</v>
      </c>
      <c r="F65" s="231"/>
      <c r="G65" s="71"/>
      <c r="H65" s="117">
        <f>H66</f>
        <v>623.4</v>
      </c>
      <c r="I65" s="117">
        <f t="shared" si="4"/>
        <v>0</v>
      </c>
      <c r="J65" s="117">
        <f t="shared" si="4"/>
        <v>0</v>
      </c>
    </row>
    <row r="66" spans="1:10" ht="12.75">
      <c r="A66" s="79" t="s">
        <v>15</v>
      </c>
      <c r="B66" s="71" t="s">
        <v>12</v>
      </c>
      <c r="C66" s="71" t="s">
        <v>10</v>
      </c>
      <c r="D66" s="71" t="s">
        <v>47</v>
      </c>
      <c r="E66" s="227" t="s">
        <v>127</v>
      </c>
      <c r="F66" s="231"/>
      <c r="G66" s="71" t="s">
        <v>16</v>
      </c>
      <c r="H66" s="117">
        <f>H67</f>
        <v>623.4</v>
      </c>
      <c r="I66" s="117">
        <f t="shared" si="4"/>
        <v>0</v>
      </c>
      <c r="J66" s="117">
        <f t="shared" si="4"/>
        <v>0</v>
      </c>
    </row>
    <row r="67" spans="1:10" ht="12.75">
      <c r="A67" s="79" t="s">
        <v>20</v>
      </c>
      <c r="B67" s="71" t="s">
        <v>12</v>
      </c>
      <c r="C67" s="71" t="s">
        <v>10</v>
      </c>
      <c r="D67" s="71" t="s">
        <v>47</v>
      </c>
      <c r="E67" s="229" t="s">
        <v>127</v>
      </c>
      <c r="F67" s="230"/>
      <c r="G67" s="71" t="s">
        <v>84</v>
      </c>
      <c r="H67" s="117">
        <f>'пр 9'!H66</f>
        <v>623.4</v>
      </c>
      <c r="I67" s="117">
        <f>'пр 9'!I66</f>
        <v>0</v>
      </c>
      <c r="J67" s="117">
        <f>'пр 9'!J66</f>
        <v>0</v>
      </c>
    </row>
    <row r="68" spans="1:10" ht="12.75">
      <c r="A68" s="87" t="s">
        <v>29</v>
      </c>
      <c r="B68" s="88" t="s">
        <v>12</v>
      </c>
      <c r="C68" s="88" t="s">
        <v>10</v>
      </c>
      <c r="D68" s="150" t="s">
        <v>27</v>
      </c>
      <c r="E68" s="221" t="s">
        <v>114</v>
      </c>
      <c r="F68" s="208"/>
      <c r="G68" s="151" t="s">
        <v>87</v>
      </c>
      <c r="H68" s="116">
        <f>H69</f>
        <v>100</v>
      </c>
      <c r="I68" s="116">
        <f>I69</f>
        <v>100</v>
      </c>
      <c r="J68" s="116">
        <f>J69</f>
        <v>100</v>
      </c>
    </row>
    <row r="69" spans="1:10" ht="12.75" customHeight="1">
      <c r="A69" s="107" t="s">
        <v>113</v>
      </c>
      <c r="B69" s="6">
        <v>716</v>
      </c>
      <c r="C69" s="6" t="s">
        <v>10</v>
      </c>
      <c r="D69" s="6" t="s">
        <v>27</v>
      </c>
      <c r="E69" s="201" t="s">
        <v>118</v>
      </c>
      <c r="F69" s="202"/>
      <c r="G69" s="6" t="s">
        <v>87</v>
      </c>
      <c r="H69" s="117">
        <f>H72</f>
        <v>100</v>
      </c>
      <c r="I69" s="117">
        <f>I72</f>
        <v>100</v>
      </c>
      <c r="J69" s="117">
        <f>J72</f>
        <v>100</v>
      </c>
    </row>
    <row r="70" spans="1:10" ht="12.75" customHeight="1">
      <c r="A70" s="107" t="s">
        <v>117</v>
      </c>
      <c r="B70" s="6">
        <v>716</v>
      </c>
      <c r="C70" s="6" t="s">
        <v>10</v>
      </c>
      <c r="D70" s="6" t="s">
        <v>27</v>
      </c>
      <c r="E70" s="201" t="s">
        <v>118</v>
      </c>
      <c r="F70" s="202"/>
      <c r="G70" s="6" t="s">
        <v>87</v>
      </c>
      <c r="H70" s="117">
        <f>H72</f>
        <v>100</v>
      </c>
      <c r="I70" s="117">
        <f>I72</f>
        <v>100</v>
      </c>
      <c r="J70" s="117">
        <f>J72</f>
        <v>100</v>
      </c>
    </row>
    <row r="71" spans="1:10" ht="12.75" customHeight="1">
      <c r="A71" s="91" t="s">
        <v>63</v>
      </c>
      <c r="B71" s="71" t="s">
        <v>12</v>
      </c>
      <c r="C71" s="71" t="s">
        <v>10</v>
      </c>
      <c r="D71" s="71" t="s">
        <v>27</v>
      </c>
      <c r="E71" s="201" t="s">
        <v>118</v>
      </c>
      <c r="F71" s="202"/>
      <c r="G71" s="71"/>
      <c r="H71" s="117">
        <f aca="true" t="shared" si="5" ref="H71:J72">H72</f>
        <v>100</v>
      </c>
      <c r="I71" s="117">
        <f t="shared" si="5"/>
        <v>100</v>
      </c>
      <c r="J71" s="117">
        <f t="shared" si="5"/>
        <v>100</v>
      </c>
    </row>
    <row r="72" spans="1:10" ht="23.25" customHeight="1">
      <c r="A72" s="89" t="s">
        <v>65</v>
      </c>
      <c r="B72" s="71" t="s">
        <v>12</v>
      </c>
      <c r="C72" s="71" t="s">
        <v>10</v>
      </c>
      <c r="D72" s="71" t="s">
        <v>27</v>
      </c>
      <c r="E72" s="201" t="s">
        <v>129</v>
      </c>
      <c r="F72" s="202"/>
      <c r="G72" s="71" t="s">
        <v>91</v>
      </c>
      <c r="H72" s="117">
        <f t="shared" si="5"/>
        <v>100</v>
      </c>
      <c r="I72" s="117">
        <f t="shared" si="5"/>
        <v>100</v>
      </c>
      <c r="J72" s="117">
        <f t="shared" si="5"/>
        <v>100</v>
      </c>
    </row>
    <row r="73" spans="1:10" ht="12.75">
      <c r="A73" s="73" t="s">
        <v>94</v>
      </c>
      <c r="B73" s="71" t="s">
        <v>12</v>
      </c>
      <c r="C73" s="71" t="s">
        <v>10</v>
      </c>
      <c r="D73" s="71" t="s">
        <v>27</v>
      </c>
      <c r="E73" s="201" t="s">
        <v>129</v>
      </c>
      <c r="F73" s="202"/>
      <c r="G73" s="71" t="s">
        <v>91</v>
      </c>
      <c r="H73" s="117">
        <f>'пр 9'!H72</f>
        <v>100</v>
      </c>
      <c r="I73" s="117">
        <f>'пр 9'!I72</f>
        <v>100</v>
      </c>
      <c r="J73" s="117">
        <f>'пр 9'!J72</f>
        <v>100</v>
      </c>
    </row>
    <row r="74" spans="1:10" ht="12.75">
      <c r="A74" s="92" t="s">
        <v>31</v>
      </c>
      <c r="B74" s="88" t="s">
        <v>12</v>
      </c>
      <c r="C74" s="93" t="s">
        <v>11</v>
      </c>
      <c r="D74" s="93"/>
      <c r="E74" s="221"/>
      <c r="F74" s="208"/>
      <c r="G74" s="106"/>
      <c r="H74" s="116">
        <f>H75</f>
        <v>137.29999999999998</v>
      </c>
      <c r="I74" s="116">
        <f>I75</f>
        <v>138.79999999999998</v>
      </c>
      <c r="J74" s="116">
        <f>J75</f>
        <v>144.5</v>
      </c>
    </row>
    <row r="75" spans="1:10" ht="25.5">
      <c r="A75" s="95" t="s">
        <v>32</v>
      </c>
      <c r="B75" s="71" t="s">
        <v>12</v>
      </c>
      <c r="C75" s="76" t="s">
        <v>11</v>
      </c>
      <c r="D75" s="76" t="s">
        <v>33</v>
      </c>
      <c r="E75" s="201" t="s">
        <v>114</v>
      </c>
      <c r="F75" s="202"/>
      <c r="G75" s="106" t="s">
        <v>87</v>
      </c>
      <c r="H75" s="117">
        <f>H77</f>
        <v>137.29999999999998</v>
      </c>
      <c r="I75" s="117">
        <f>I77</f>
        <v>138.79999999999998</v>
      </c>
      <c r="J75" s="117">
        <f>J77</f>
        <v>144.5</v>
      </c>
    </row>
    <row r="76" spans="1:10" ht="12.75" customHeight="1">
      <c r="A76" s="107" t="s">
        <v>113</v>
      </c>
      <c r="B76" s="6">
        <v>716</v>
      </c>
      <c r="C76" s="76" t="s">
        <v>11</v>
      </c>
      <c r="D76" s="76" t="s">
        <v>33</v>
      </c>
      <c r="E76" s="201" t="s">
        <v>130</v>
      </c>
      <c r="F76" s="202"/>
      <c r="G76" s="6" t="s">
        <v>87</v>
      </c>
      <c r="H76" s="117">
        <f>H77</f>
        <v>137.29999999999998</v>
      </c>
      <c r="I76" s="117">
        <f>I77</f>
        <v>138.79999999999998</v>
      </c>
      <c r="J76" s="117">
        <f>J77</f>
        <v>144.5</v>
      </c>
    </row>
    <row r="77" spans="1:10" ht="37.5" customHeight="1">
      <c r="A77" s="96" t="s">
        <v>66</v>
      </c>
      <c r="B77" s="71" t="s">
        <v>12</v>
      </c>
      <c r="C77" s="76" t="s">
        <v>11</v>
      </c>
      <c r="D77" s="76" t="s">
        <v>33</v>
      </c>
      <c r="E77" s="201" t="s">
        <v>131</v>
      </c>
      <c r="F77" s="202"/>
      <c r="G77" s="106"/>
      <c r="H77" s="117">
        <f>H78+H81</f>
        <v>137.29999999999998</v>
      </c>
      <c r="I77" s="117">
        <f>I78+I81</f>
        <v>138.79999999999998</v>
      </c>
      <c r="J77" s="117">
        <f>J78+J81</f>
        <v>144.5</v>
      </c>
    </row>
    <row r="78" spans="1:10" ht="22.5">
      <c r="A78" s="8" t="s">
        <v>119</v>
      </c>
      <c r="B78" s="5" t="s">
        <v>12</v>
      </c>
      <c r="C78" s="76" t="s">
        <v>11</v>
      </c>
      <c r="D78" s="76" t="s">
        <v>33</v>
      </c>
      <c r="E78" s="201" t="s">
        <v>131</v>
      </c>
      <c r="F78" s="202"/>
      <c r="G78" s="5" t="s">
        <v>112</v>
      </c>
      <c r="H78" s="117">
        <f>H80+H79</f>
        <v>130.2</v>
      </c>
      <c r="I78" s="117">
        <f>I80+I79</f>
        <v>130.2</v>
      </c>
      <c r="J78" s="117">
        <f>J80+J79</f>
        <v>130.2</v>
      </c>
    </row>
    <row r="79" spans="1:10" ht="22.5">
      <c r="A79" s="73" t="s">
        <v>120</v>
      </c>
      <c r="B79" s="71" t="s">
        <v>12</v>
      </c>
      <c r="C79" s="76" t="s">
        <v>11</v>
      </c>
      <c r="D79" s="76" t="s">
        <v>33</v>
      </c>
      <c r="E79" s="201" t="s">
        <v>131</v>
      </c>
      <c r="F79" s="202"/>
      <c r="G79" s="71" t="s">
        <v>80</v>
      </c>
      <c r="H79" s="117">
        <f>'пр 9'!H78</f>
        <v>100</v>
      </c>
      <c r="I79" s="117">
        <f>'пр 9'!I78</f>
        <v>100</v>
      </c>
      <c r="J79" s="117">
        <f>'пр 9'!J78</f>
        <v>100</v>
      </c>
    </row>
    <row r="80" spans="1:10" ht="12.75">
      <c r="A80" s="73" t="s">
        <v>18</v>
      </c>
      <c r="B80" s="71" t="s">
        <v>12</v>
      </c>
      <c r="C80" s="76" t="s">
        <v>11</v>
      </c>
      <c r="D80" s="76" t="s">
        <v>33</v>
      </c>
      <c r="E80" s="201" t="s">
        <v>131</v>
      </c>
      <c r="F80" s="202"/>
      <c r="G80" s="71" t="s">
        <v>111</v>
      </c>
      <c r="H80" s="117">
        <f>'пр 9'!H79</f>
        <v>30.2</v>
      </c>
      <c r="I80" s="117">
        <f>'пр 9'!I79</f>
        <v>30.2</v>
      </c>
      <c r="J80" s="117">
        <f>'пр 9'!J79</f>
        <v>30.2</v>
      </c>
    </row>
    <row r="81" spans="1:10" ht="22.5" customHeight="1">
      <c r="A81" s="89" t="s">
        <v>121</v>
      </c>
      <c r="B81" s="88" t="s">
        <v>12</v>
      </c>
      <c r="C81" s="76" t="s">
        <v>11</v>
      </c>
      <c r="D81" s="76" t="s">
        <v>33</v>
      </c>
      <c r="E81" s="201" t="s">
        <v>131</v>
      </c>
      <c r="F81" s="203"/>
      <c r="G81" s="84" t="s">
        <v>16</v>
      </c>
      <c r="H81" s="116">
        <f>H83</f>
        <v>7.1</v>
      </c>
      <c r="I81" s="116">
        <f>I83</f>
        <v>8.6</v>
      </c>
      <c r="J81" s="116">
        <f>J83</f>
        <v>14.3</v>
      </c>
    </row>
    <row r="82" spans="1:10" ht="33.75" customHeight="1">
      <c r="A82" s="73" t="s">
        <v>128</v>
      </c>
      <c r="B82" s="71" t="s">
        <v>12</v>
      </c>
      <c r="C82" s="76" t="s">
        <v>11</v>
      </c>
      <c r="D82" s="76" t="s">
        <v>33</v>
      </c>
      <c r="E82" s="201" t="s">
        <v>131</v>
      </c>
      <c r="F82" s="203"/>
      <c r="G82" s="71" t="s">
        <v>123</v>
      </c>
      <c r="H82" s="117">
        <f>H83</f>
        <v>7.1</v>
      </c>
      <c r="I82" s="117">
        <f>I83</f>
        <v>8.6</v>
      </c>
      <c r="J82" s="117">
        <f>J83</f>
        <v>14.3</v>
      </c>
    </row>
    <row r="83" spans="1:10" ht="33.75">
      <c r="A83" s="73" t="s">
        <v>124</v>
      </c>
      <c r="B83" s="71" t="s">
        <v>12</v>
      </c>
      <c r="C83" s="76" t="s">
        <v>11</v>
      </c>
      <c r="D83" s="76" t="s">
        <v>33</v>
      </c>
      <c r="E83" s="201" t="s">
        <v>131</v>
      </c>
      <c r="F83" s="203"/>
      <c r="G83" s="71" t="s">
        <v>84</v>
      </c>
      <c r="H83" s="117">
        <f>'пр 9'!H82</f>
        <v>7.1</v>
      </c>
      <c r="I83" s="117">
        <f>'пр 9'!I82</f>
        <v>8.6</v>
      </c>
      <c r="J83" s="117">
        <f>'пр 9'!J82</f>
        <v>14.3</v>
      </c>
    </row>
    <row r="84" spans="1:10" ht="12.75" customHeight="1">
      <c r="A84" s="92" t="s">
        <v>132</v>
      </c>
      <c r="B84" s="88" t="s">
        <v>12</v>
      </c>
      <c r="C84" s="93" t="s">
        <v>33</v>
      </c>
      <c r="D84" s="93"/>
      <c r="E84" s="221"/>
      <c r="F84" s="208"/>
      <c r="G84" s="106"/>
      <c r="H84" s="116">
        <f>H85+H93</f>
        <v>100</v>
      </c>
      <c r="I84" s="116">
        <f>I85+I93</f>
        <v>100</v>
      </c>
      <c r="J84" s="116">
        <f>J85+J93</f>
        <v>100</v>
      </c>
    </row>
    <row r="85" spans="1:10" ht="51">
      <c r="A85" s="95" t="s">
        <v>67</v>
      </c>
      <c r="B85" s="84" t="s">
        <v>12</v>
      </c>
      <c r="C85" s="85" t="s">
        <v>33</v>
      </c>
      <c r="D85" s="85" t="s">
        <v>53</v>
      </c>
      <c r="E85" s="206" t="s">
        <v>114</v>
      </c>
      <c r="F85" s="208"/>
      <c r="G85" s="108" t="s">
        <v>87</v>
      </c>
      <c r="H85" s="116">
        <f aca="true" t="shared" si="6" ref="H85:J91">H86</f>
        <v>50</v>
      </c>
      <c r="I85" s="116">
        <f t="shared" si="6"/>
        <v>50</v>
      </c>
      <c r="J85" s="116">
        <f t="shared" si="6"/>
        <v>50</v>
      </c>
    </row>
    <row r="86" spans="1:10" ht="25.5">
      <c r="A86" s="107" t="s">
        <v>113</v>
      </c>
      <c r="B86" s="6">
        <v>716</v>
      </c>
      <c r="C86" s="76" t="s">
        <v>33</v>
      </c>
      <c r="D86" s="76" t="s">
        <v>53</v>
      </c>
      <c r="E86" s="201" t="s">
        <v>118</v>
      </c>
      <c r="F86" s="202"/>
      <c r="G86" s="6" t="s">
        <v>87</v>
      </c>
      <c r="H86" s="117">
        <f t="shared" si="6"/>
        <v>50</v>
      </c>
      <c r="I86" s="117">
        <f t="shared" si="6"/>
        <v>50</v>
      </c>
      <c r="J86" s="117">
        <f t="shared" si="6"/>
        <v>50</v>
      </c>
    </row>
    <row r="87" spans="1:10" ht="38.25">
      <c r="A87" s="107" t="s">
        <v>117</v>
      </c>
      <c r="B87" s="6">
        <v>716</v>
      </c>
      <c r="C87" s="76" t="s">
        <v>33</v>
      </c>
      <c r="D87" s="76" t="s">
        <v>53</v>
      </c>
      <c r="E87" s="201" t="s">
        <v>118</v>
      </c>
      <c r="F87" s="202"/>
      <c r="G87" s="6" t="s">
        <v>87</v>
      </c>
      <c r="H87" s="117">
        <f t="shared" si="6"/>
        <v>50</v>
      </c>
      <c r="I87" s="117">
        <f t="shared" si="6"/>
        <v>50</v>
      </c>
      <c r="J87" s="117">
        <f t="shared" si="6"/>
        <v>50</v>
      </c>
    </row>
    <row r="88" spans="1:10" ht="38.25">
      <c r="A88" s="30" t="s">
        <v>63</v>
      </c>
      <c r="B88" s="6">
        <v>716</v>
      </c>
      <c r="C88" s="76" t="s">
        <v>33</v>
      </c>
      <c r="D88" s="76" t="s">
        <v>53</v>
      </c>
      <c r="E88" s="201" t="s">
        <v>118</v>
      </c>
      <c r="F88" s="202"/>
      <c r="G88" s="6" t="s">
        <v>87</v>
      </c>
      <c r="H88" s="117">
        <f>H89</f>
        <v>50</v>
      </c>
      <c r="I88" s="117">
        <f t="shared" si="6"/>
        <v>50</v>
      </c>
      <c r="J88" s="117">
        <f t="shared" si="6"/>
        <v>50</v>
      </c>
    </row>
    <row r="89" spans="1:10" ht="22.5">
      <c r="A89" s="8" t="s">
        <v>178</v>
      </c>
      <c r="B89" s="6">
        <v>716</v>
      </c>
      <c r="C89" s="76" t="s">
        <v>33</v>
      </c>
      <c r="D89" s="76" t="s">
        <v>53</v>
      </c>
      <c r="E89" s="201" t="s">
        <v>133</v>
      </c>
      <c r="F89" s="202"/>
      <c r="G89" s="6" t="s">
        <v>87</v>
      </c>
      <c r="H89" s="117">
        <f t="shared" si="6"/>
        <v>50</v>
      </c>
      <c r="I89" s="117">
        <f t="shared" si="6"/>
        <v>50</v>
      </c>
      <c r="J89" s="117">
        <f t="shared" si="6"/>
        <v>50</v>
      </c>
    </row>
    <row r="90" spans="1:10" ht="27" customHeight="1">
      <c r="A90" s="89" t="s">
        <v>121</v>
      </c>
      <c r="B90" s="88" t="s">
        <v>12</v>
      </c>
      <c r="C90" s="76" t="s">
        <v>33</v>
      </c>
      <c r="D90" s="76" t="s">
        <v>53</v>
      </c>
      <c r="E90" s="201" t="s">
        <v>133</v>
      </c>
      <c r="F90" s="202"/>
      <c r="G90" s="84" t="s">
        <v>16</v>
      </c>
      <c r="H90" s="116">
        <f t="shared" si="6"/>
        <v>50</v>
      </c>
      <c r="I90" s="116">
        <f t="shared" si="6"/>
        <v>50</v>
      </c>
      <c r="J90" s="116">
        <f t="shared" si="6"/>
        <v>50</v>
      </c>
    </row>
    <row r="91" spans="1:10" ht="33.75">
      <c r="A91" s="73" t="s">
        <v>128</v>
      </c>
      <c r="B91" s="71" t="s">
        <v>12</v>
      </c>
      <c r="C91" s="76" t="s">
        <v>33</v>
      </c>
      <c r="D91" s="76" t="s">
        <v>53</v>
      </c>
      <c r="E91" s="201" t="s">
        <v>133</v>
      </c>
      <c r="F91" s="202"/>
      <c r="G91" s="71" t="s">
        <v>123</v>
      </c>
      <c r="H91" s="117">
        <f t="shared" si="6"/>
        <v>50</v>
      </c>
      <c r="I91" s="117">
        <f t="shared" si="6"/>
        <v>50</v>
      </c>
      <c r="J91" s="117">
        <f t="shared" si="6"/>
        <v>50</v>
      </c>
    </row>
    <row r="92" spans="1:10" ht="33.75">
      <c r="A92" s="73" t="s">
        <v>124</v>
      </c>
      <c r="B92" s="71" t="s">
        <v>12</v>
      </c>
      <c r="C92" s="76" t="s">
        <v>33</v>
      </c>
      <c r="D92" s="76" t="s">
        <v>53</v>
      </c>
      <c r="E92" s="201" t="s">
        <v>133</v>
      </c>
      <c r="F92" s="202"/>
      <c r="G92" s="71" t="s">
        <v>84</v>
      </c>
      <c r="H92" s="117">
        <f>'пр 9'!H91</f>
        <v>50</v>
      </c>
      <c r="I92" s="117">
        <f>'пр 9'!I91</f>
        <v>50</v>
      </c>
      <c r="J92" s="117">
        <f>'пр 9'!J91</f>
        <v>50</v>
      </c>
    </row>
    <row r="93" spans="1:10" ht="12.75">
      <c r="A93" s="95" t="s">
        <v>69</v>
      </c>
      <c r="B93" s="84" t="s">
        <v>12</v>
      </c>
      <c r="C93" s="85" t="s">
        <v>33</v>
      </c>
      <c r="D93" s="85" t="s">
        <v>68</v>
      </c>
      <c r="E93" s="206" t="s">
        <v>114</v>
      </c>
      <c r="F93" s="208"/>
      <c r="G93" s="108" t="s">
        <v>87</v>
      </c>
      <c r="H93" s="116">
        <f aca="true" t="shared" si="7" ref="H93:J99">H94</f>
        <v>50</v>
      </c>
      <c r="I93" s="116">
        <f t="shared" si="7"/>
        <v>50</v>
      </c>
      <c r="J93" s="116">
        <f t="shared" si="7"/>
        <v>50</v>
      </c>
    </row>
    <row r="94" spans="1:10" ht="25.5">
      <c r="A94" s="107" t="s">
        <v>113</v>
      </c>
      <c r="B94" s="6">
        <v>716</v>
      </c>
      <c r="C94" s="85" t="s">
        <v>33</v>
      </c>
      <c r="D94" s="85" t="s">
        <v>68</v>
      </c>
      <c r="E94" s="201" t="s">
        <v>118</v>
      </c>
      <c r="F94" s="202"/>
      <c r="G94" s="6" t="s">
        <v>87</v>
      </c>
      <c r="H94" s="117">
        <f t="shared" si="7"/>
        <v>50</v>
      </c>
      <c r="I94" s="117">
        <f t="shared" si="7"/>
        <v>50</v>
      </c>
      <c r="J94" s="117">
        <f t="shared" si="7"/>
        <v>50</v>
      </c>
    </row>
    <row r="95" spans="1:10" ht="36.75" customHeight="1">
      <c r="A95" s="107" t="s">
        <v>117</v>
      </c>
      <c r="B95" s="6">
        <v>716</v>
      </c>
      <c r="C95" s="85" t="s">
        <v>33</v>
      </c>
      <c r="D95" s="85" t="s">
        <v>68</v>
      </c>
      <c r="E95" s="201" t="s">
        <v>118</v>
      </c>
      <c r="F95" s="202"/>
      <c r="G95" s="6" t="s">
        <v>87</v>
      </c>
      <c r="H95" s="117">
        <f t="shared" si="7"/>
        <v>50</v>
      </c>
      <c r="I95" s="117">
        <f t="shared" si="7"/>
        <v>50</v>
      </c>
      <c r="J95" s="117">
        <f t="shared" si="7"/>
        <v>50</v>
      </c>
    </row>
    <row r="96" spans="1:10" ht="40.5" customHeight="1">
      <c r="A96" s="30" t="s">
        <v>63</v>
      </c>
      <c r="B96" s="6">
        <v>716</v>
      </c>
      <c r="C96" s="85" t="s">
        <v>33</v>
      </c>
      <c r="D96" s="85" t="s">
        <v>68</v>
      </c>
      <c r="E96" s="201" t="s">
        <v>118</v>
      </c>
      <c r="F96" s="202"/>
      <c r="G96" s="6" t="s">
        <v>87</v>
      </c>
      <c r="H96" s="117">
        <f t="shared" si="7"/>
        <v>50</v>
      </c>
      <c r="I96" s="117">
        <f t="shared" si="7"/>
        <v>50</v>
      </c>
      <c r="J96" s="117">
        <f t="shared" si="7"/>
        <v>50</v>
      </c>
    </row>
    <row r="97" spans="1:10" ht="33.75">
      <c r="A97" s="8" t="s">
        <v>177</v>
      </c>
      <c r="B97" s="6">
        <v>716</v>
      </c>
      <c r="C97" s="85" t="s">
        <v>33</v>
      </c>
      <c r="D97" s="85" t="s">
        <v>68</v>
      </c>
      <c r="E97" s="201" t="s">
        <v>134</v>
      </c>
      <c r="F97" s="202"/>
      <c r="G97" s="6" t="s">
        <v>87</v>
      </c>
      <c r="H97" s="117">
        <f t="shared" si="7"/>
        <v>50</v>
      </c>
      <c r="I97" s="117">
        <f t="shared" si="7"/>
        <v>50</v>
      </c>
      <c r="J97" s="117">
        <f t="shared" si="7"/>
        <v>50</v>
      </c>
    </row>
    <row r="98" spans="1:10" ht="22.5">
      <c r="A98" s="89" t="s">
        <v>121</v>
      </c>
      <c r="B98" s="88" t="s">
        <v>12</v>
      </c>
      <c r="C98" s="85" t="s">
        <v>33</v>
      </c>
      <c r="D98" s="85" t="s">
        <v>68</v>
      </c>
      <c r="E98" s="201" t="s">
        <v>134</v>
      </c>
      <c r="F98" s="202"/>
      <c r="G98" s="84" t="s">
        <v>16</v>
      </c>
      <c r="H98" s="116">
        <f t="shared" si="7"/>
        <v>50</v>
      </c>
      <c r="I98" s="116">
        <f t="shared" si="7"/>
        <v>50</v>
      </c>
      <c r="J98" s="116">
        <f t="shared" si="7"/>
        <v>50</v>
      </c>
    </row>
    <row r="99" spans="1:10" ht="33.75">
      <c r="A99" s="73" t="s">
        <v>128</v>
      </c>
      <c r="B99" s="71" t="s">
        <v>12</v>
      </c>
      <c r="C99" s="85" t="s">
        <v>33</v>
      </c>
      <c r="D99" s="85" t="s">
        <v>68</v>
      </c>
      <c r="E99" s="201" t="s">
        <v>134</v>
      </c>
      <c r="F99" s="202"/>
      <c r="G99" s="71" t="s">
        <v>123</v>
      </c>
      <c r="H99" s="117">
        <f t="shared" si="7"/>
        <v>50</v>
      </c>
      <c r="I99" s="117">
        <f t="shared" si="7"/>
        <v>50</v>
      </c>
      <c r="J99" s="117">
        <f t="shared" si="7"/>
        <v>50</v>
      </c>
    </row>
    <row r="100" spans="1:10" ht="33.75">
      <c r="A100" s="73" t="s">
        <v>124</v>
      </c>
      <c r="B100" s="71" t="s">
        <v>12</v>
      </c>
      <c r="C100" s="85" t="s">
        <v>33</v>
      </c>
      <c r="D100" s="85" t="s">
        <v>68</v>
      </c>
      <c r="E100" s="201" t="s">
        <v>134</v>
      </c>
      <c r="F100" s="202"/>
      <c r="G100" s="71" t="s">
        <v>84</v>
      </c>
      <c r="H100" s="117">
        <f>'пр 9'!H99</f>
        <v>50</v>
      </c>
      <c r="I100" s="117">
        <f>'пр 9'!I99</f>
        <v>50</v>
      </c>
      <c r="J100" s="117">
        <f>'пр 9'!J99</f>
        <v>50</v>
      </c>
    </row>
    <row r="101" spans="1:10" ht="12.75">
      <c r="A101" s="92" t="s">
        <v>59</v>
      </c>
      <c r="B101" s="98" t="s">
        <v>12</v>
      </c>
      <c r="C101" s="98" t="s">
        <v>19</v>
      </c>
      <c r="D101" s="99"/>
      <c r="E101" s="201"/>
      <c r="F101" s="202"/>
      <c r="G101" s="76"/>
      <c r="H101" s="116">
        <f>H103+H109</f>
        <v>4834.7</v>
      </c>
      <c r="I101" s="116">
        <f>I103+I109</f>
        <v>1388.9</v>
      </c>
      <c r="J101" s="116">
        <f>J103+J109</f>
        <v>1478.5</v>
      </c>
    </row>
    <row r="102" spans="1:10" ht="25.5">
      <c r="A102" s="107" t="s">
        <v>135</v>
      </c>
      <c r="B102" s="6">
        <v>716</v>
      </c>
      <c r="C102" s="99" t="s">
        <v>19</v>
      </c>
      <c r="D102" s="99" t="s">
        <v>53</v>
      </c>
      <c r="E102" s="201" t="s">
        <v>136</v>
      </c>
      <c r="F102" s="202"/>
      <c r="G102" s="6" t="s">
        <v>87</v>
      </c>
      <c r="H102" s="117">
        <f>H103</f>
        <v>4834.7</v>
      </c>
      <c r="I102" s="117">
        <f aca="true" t="shared" si="8" ref="I102:J104">I103</f>
        <v>1388.9</v>
      </c>
      <c r="J102" s="117">
        <f t="shared" si="8"/>
        <v>1478.5</v>
      </c>
    </row>
    <row r="103" spans="1:10" ht="89.25">
      <c r="A103" s="92" t="s">
        <v>104</v>
      </c>
      <c r="B103" s="82" t="s">
        <v>12</v>
      </c>
      <c r="C103" s="102" t="s">
        <v>19</v>
      </c>
      <c r="D103" s="102" t="s">
        <v>53</v>
      </c>
      <c r="E103" s="201" t="s">
        <v>136</v>
      </c>
      <c r="F103" s="202"/>
      <c r="G103" s="102"/>
      <c r="H103" s="118">
        <f>H104</f>
        <v>4834.7</v>
      </c>
      <c r="I103" s="118">
        <f t="shared" si="8"/>
        <v>1388.9</v>
      </c>
      <c r="J103" s="118">
        <f t="shared" si="8"/>
        <v>1478.5</v>
      </c>
    </row>
    <row r="104" spans="1:10" ht="127.5">
      <c r="A104" s="103" t="s">
        <v>75</v>
      </c>
      <c r="B104" s="74" t="s">
        <v>12</v>
      </c>
      <c r="C104" s="75" t="s">
        <v>19</v>
      </c>
      <c r="D104" s="75" t="s">
        <v>53</v>
      </c>
      <c r="E104" s="201" t="s">
        <v>137</v>
      </c>
      <c r="F104" s="203"/>
      <c r="G104" s="102"/>
      <c r="H104" s="117">
        <f>H105</f>
        <v>4834.7</v>
      </c>
      <c r="I104" s="117">
        <f t="shared" si="8"/>
        <v>1388.9</v>
      </c>
      <c r="J104" s="117">
        <f t="shared" si="8"/>
        <v>1478.5</v>
      </c>
    </row>
    <row r="105" spans="1:10" ht="21.75" customHeight="1">
      <c r="A105" s="89" t="s">
        <v>121</v>
      </c>
      <c r="B105" s="71" t="s">
        <v>12</v>
      </c>
      <c r="C105" s="76" t="s">
        <v>19</v>
      </c>
      <c r="D105" s="76" t="s">
        <v>53</v>
      </c>
      <c r="E105" s="201" t="s">
        <v>137</v>
      </c>
      <c r="F105" s="203"/>
      <c r="G105" s="76"/>
      <c r="H105" s="117">
        <f>SUM(H106)</f>
        <v>4834.7</v>
      </c>
      <c r="I105" s="117">
        <f>SUM(I106)</f>
        <v>1388.9</v>
      </c>
      <c r="J105" s="117">
        <f>SUM(J106)</f>
        <v>1478.5</v>
      </c>
    </row>
    <row r="106" spans="1:10" ht="40.5" customHeight="1">
      <c r="A106" s="73" t="s">
        <v>128</v>
      </c>
      <c r="B106" s="71" t="s">
        <v>12</v>
      </c>
      <c r="C106" s="76" t="s">
        <v>19</v>
      </c>
      <c r="D106" s="76" t="s">
        <v>53</v>
      </c>
      <c r="E106" s="201" t="s">
        <v>137</v>
      </c>
      <c r="F106" s="203"/>
      <c r="G106" s="84" t="s">
        <v>16</v>
      </c>
      <c r="H106" s="117">
        <f aca="true" t="shared" si="9" ref="H106:J107">H107</f>
        <v>4834.7</v>
      </c>
      <c r="I106" s="117">
        <f t="shared" si="9"/>
        <v>1388.9</v>
      </c>
      <c r="J106" s="117">
        <f t="shared" si="9"/>
        <v>1478.5</v>
      </c>
    </row>
    <row r="107" spans="1:10" s="61" customFormat="1" ht="34.5" customHeight="1">
      <c r="A107" s="73" t="s">
        <v>124</v>
      </c>
      <c r="B107" s="71" t="s">
        <v>12</v>
      </c>
      <c r="C107" s="76" t="s">
        <v>19</v>
      </c>
      <c r="D107" s="76" t="s">
        <v>53</v>
      </c>
      <c r="E107" s="201" t="s">
        <v>137</v>
      </c>
      <c r="F107" s="203"/>
      <c r="G107" s="71" t="s">
        <v>123</v>
      </c>
      <c r="H107" s="117">
        <f t="shared" si="9"/>
        <v>4834.7</v>
      </c>
      <c r="I107" s="117">
        <f t="shared" si="9"/>
        <v>1388.9</v>
      </c>
      <c r="J107" s="117">
        <f t="shared" si="9"/>
        <v>1478.5</v>
      </c>
    </row>
    <row r="108" spans="1:10" s="61" customFormat="1" ht="34.5" customHeight="1">
      <c r="A108" s="73" t="s">
        <v>124</v>
      </c>
      <c r="B108" s="71" t="s">
        <v>12</v>
      </c>
      <c r="C108" s="76" t="s">
        <v>19</v>
      </c>
      <c r="D108" s="76" t="s">
        <v>53</v>
      </c>
      <c r="E108" s="201" t="s">
        <v>137</v>
      </c>
      <c r="F108" s="203"/>
      <c r="G108" s="71" t="s">
        <v>84</v>
      </c>
      <c r="H108" s="117">
        <f>'пр 9'!H107</f>
        <v>4834.7</v>
      </c>
      <c r="I108" s="117">
        <f>'пр 9'!I107</f>
        <v>1388.9</v>
      </c>
      <c r="J108" s="117">
        <f>'пр 9'!J107</f>
        <v>1478.5</v>
      </c>
    </row>
    <row r="109" spans="1:10" ht="24.75" customHeight="1">
      <c r="A109" s="97" t="s">
        <v>73</v>
      </c>
      <c r="B109" s="84" t="s">
        <v>12</v>
      </c>
      <c r="C109" s="85" t="s">
        <v>19</v>
      </c>
      <c r="D109" s="85" t="s">
        <v>30</v>
      </c>
      <c r="E109" s="206" t="s">
        <v>114</v>
      </c>
      <c r="F109" s="208"/>
      <c r="G109" s="101" t="s">
        <v>87</v>
      </c>
      <c r="H109" s="116">
        <f aca="true" t="shared" si="10" ref="H109:J115">H110</f>
        <v>0</v>
      </c>
      <c r="I109" s="116">
        <f t="shared" si="10"/>
        <v>0</v>
      </c>
      <c r="J109" s="116">
        <f t="shared" si="10"/>
        <v>0</v>
      </c>
    </row>
    <row r="110" spans="1:10" ht="26.25" customHeight="1">
      <c r="A110" s="107" t="s">
        <v>113</v>
      </c>
      <c r="B110" s="6">
        <v>716</v>
      </c>
      <c r="C110" s="75" t="s">
        <v>19</v>
      </c>
      <c r="D110" s="75" t="s">
        <v>30</v>
      </c>
      <c r="E110" s="201" t="s">
        <v>118</v>
      </c>
      <c r="F110" s="202"/>
      <c r="G110" s="6" t="s">
        <v>87</v>
      </c>
      <c r="H110" s="117">
        <f t="shared" si="10"/>
        <v>0</v>
      </c>
      <c r="I110" s="117">
        <f t="shared" si="10"/>
        <v>0</v>
      </c>
      <c r="J110" s="117">
        <f t="shared" si="10"/>
        <v>0</v>
      </c>
    </row>
    <row r="111" spans="1:10" ht="38.25" customHeight="1">
      <c r="A111" s="107" t="s">
        <v>117</v>
      </c>
      <c r="B111" s="6">
        <v>716</v>
      </c>
      <c r="C111" s="75" t="s">
        <v>19</v>
      </c>
      <c r="D111" s="75" t="s">
        <v>30</v>
      </c>
      <c r="E111" s="201" t="s">
        <v>118</v>
      </c>
      <c r="F111" s="202"/>
      <c r="G111" s="6" t="s">
        <v>87</v>
      </c>
      <c r="H111" s="117">
        <f t="shared" si="10"/>
        <v>0</v>
      </c>
      <c r="I111" s="117">
        <f t="shared" si="10"/>
        <v>0</v>
      </c>
      <c r="J111" s="117">
        <f t="shared" si="10"/>
        <v>0</v>
      </c>
    </row>
    <row r="112" spans="1:10" ht="39.75" customHeight="1">
      <c r="A112" s="30" t="s">
        <v>63</v>
      </c>
      <c r="B112" s="6">
        <v>716</v>
      </c>
      <c r="C112" s="75" t="s">
        <v>19</v>
      </c>
      <c r="D112" s="75" t="s">
        <v>30</v>
      </c>
      <c r="E112" s="201" t="s">
        <v>109</v>
      </c>
      <c r="F112" s="202"/>
      <c r="G112" s="6" t="s">
        <v>87</v>
      </c>
      <c r="H112" s="117">
        <f t="shared" si="10"/>
        <v>0</v>
      </c>
      <c r="I112" s="117">
        <f t="shared" si="10"/>
        <v>0</v>
      </c>
      <c r="J112" s="117">
        <f t="shared" si="10"/>
        <v>0</v>
      </c>
    </row>
    <row r="113" spans="1:10" s="52" customFormat="1" ht="24" customHeight="1">
      <c r="A113" s="30" t="s">
        <v>71</v>
      </c>
      <c r="B113" s="6">
        <v>716</v>
      </c>
      <c r="C113" s="75" t="s">
        <v>19</v>
      </c>
      <c r="D113" s="75" t="s">
        <v>30</v>
      </c>
      <c r="E113" s="201" t="s">
        <v>138</v>
      </c>
      <c r="F113" s="202"/>
      <c r="G113" s="6" t="s">
        <v>87</v>
      </c>
      <c r="H113" s="117">
        <f t="shared" si="10"/>
        <v>0</v>
      </c>
      <c r="I113" s="117">
        <f t="shared" si="10"/>
        <v>0</v>
      </c>
      <c r="J113" s="117">
        <f t="shared" si="10"/>
        <v>0</v>
      </c>
    </row>
    <row r="114" spans="1:10" s="52" customFormat="1" ht="27" customHeight="1">
      <c r="A114" s="89" t="s">
        <v>121</v>
      </c>
      <c r="B114" s="88" t="s">
        <v>12</v>
      </c>
      <c r="C114" s="75" t="s">
        <v>19</v>
      </c>
      <c r="D114" s="75" t="s">
        <v>30</v>
      </c>
      <c r="E114" s="201" t="s">
        <v>138</v>
      </c>
      <c r="F114" s="202"/>
      <c r="G114" s="84" t="s">
        <v>16</v>
      </c>
      <c r="H114" s="116">
        <f t="shared" si="10"/>
        <v>0</v>
      </c>
      <c r="I114" s="116">
        <f t="shared" si="10"/>
        <v>0</v>
      </c>
      <c r="J114" s="116">
        <f t="shared" si="10"/>
        <v>0</v>
      </c>
    </row>
    <row r="115" spans="1:10" s="52" customFormat="1" ht="37.5" customHeight="1">
      <c r="A115" s="73" t="s">
        <v>128</v>
      </c>
      <c r="B115" s="71" t="s">
        <v>12</v>
      </c>
      <c r="C115" s="75" t="s">
        <v>19</v>
      </c>
      <c r="D115" s="75" t="s">
        <v>30</v>
      </c>
      <c r="E115" s="201" t="s">
        <v>138</v>
      </c>
      <c r="F115" s="202"/>
      <c r="G115" s="71" t="s">
        <v>123</v>
      </c>
      <c r="H115" s="117">
        <f t="shared" si="10"/>
        <v>0</v>
      </c>
      <c r="I115" s="117">
        <f t="shared" si="10"/>
        <v>0</v>
      </c>
      <c r="J115" s="117">
        <f t="shared" si="10"/>
        <v>0</v>
      </c>
    </row>
    <row r="116" spans="1:10" s="52" customFormat="1" ht="37.5" customHeight="1">
      <c r="A116" s="73" t="s">
        <v>124</v>
      </c>
      <c r="B116" s="71" t="s">
        <v>12</v>
      </c>
      <c r="C116" s="75" t="s">
        <v>19</v>
      </c>
      <c r="D116" s="75" t="s">
        <v>30</v>
      </c>
      <c r="E116" s="201" t="s">
        <v>138</v>
      </c>
      <c r="F116" s="202"/>
      <c r="G116" s="71" t="s">
        <v>84</v>
      </c>
      <c r="H116" s="117">
        <f>'пр 9'!H115</f>
        <v>0</v>
      </c>
      <c r="I116" s="117">
        <f>'пр 9'!I115</f>
        <v>0</v>
      </c>
      <c r="J116" s="117">
        <f>'пр 9'!J115</f>
        <v>0</v>
      </c>
    </row>
    <row r="117" spans="1:10" s="52" customFormat="1" ht="18.75" customHeight="1">
      <c r="A117" s="100" t="s">
        <v>34</v>
      </c>
      <c r="B117" s="84" t="s">
        <v>12</v>
      </c>
      <c r="C117" s="85" t="s">
        <v>36</v>
      </c>
      <c r="D117" s="94"/>
      <c r="E117" s="201"/>
      <c r="F117" s="202"/>
      <c r="G117" s="106"/>
      <c r="H117" s="116">
        <f>H118+H126+H140</f>
        <v>3286.9527000000003</v>
      </c>
      <c r="I117" s="116">
        <f>I118+I126+I140</f>
        <v>19643.301</v>
      </c>
      <c r="J117" s="116">
        <f>J118+J126+J140</f>
        <v>1954.07</v>
      </c>
    </row>
    <row r="118" spans="1:10" s="52" customFormat="1" ht="15" customHeight="1">
      <c r="A118" s="100" t="s">
        <v>35</v>
      </c>
      <c r="B118" s="84" t="s">
        <v>12</v>
      </c>
      <c r="C118" s="85" t="s">
        <v>36</v>
      </c>
      <c r="D118" s="85" t="s">
        <v>10</v>
      </c>
      <c r="E118" s="206" t="s">
        <v>114</v>
      </c>
      <c r="F118" s="208"/>
      <c r="G118" s="85" t="s">
        <v>87</v>
      </c>
      <c r="H118" s="116">
        <f aca="true" t="shared" si="11" ref="H118:J124">H119</f>
        <v>58</v>
      </c>
      <c r="I118" s="116">
        <f t="shared" si="11"/>
        <v>58</v>
      </c>
      <c r="J118" s="116">
        <f t="shared" si="11"/>
        <v>58</v>
      </c>
    </row>
    <row r="119" spans="1:10" s="52" customFormat="1" ht="28.5" customHeight="1">
      <c r="A119" s="107" t="s">
        <v>113</v>
      </c>
      <c r="B119" s="6">
        <v>716</v>
      </c>
      <c r="C119" s="85" t="s">
        <v>36</v>
      </c>
      <c r="D119" s="85" t="s">
        <v>10</v>
      </c>
      <c r="E119" s="201" t="s">
        <v>118</v>
      </c>
      <c r="F119" s="202"/>
      <c r="G119" s="6" t="s">
        <v>87</v>
      </c>
      <c r="H119" s="117">
        <f t="shared" si="11"/>
        <v>58</v>
      </c>
      <c r="I119" s="117">
        <f t="shared" si="11"/>
        <v>58</v>
      </c>
      <c r="J119" s="117">
        <f t="shared" si="11"/>
        <v>58</v>
      </c>
    </row>
    <row r="120" spans="1:10" s="52" customFormat="1" ht="37.5" customHeight="1">
      <c r="A120" s="107" t="s">
        <v>117</v>
      </c>
      <c r="B120" s="6">
        <v>716</v>
      </c>
      <c r="C120" s="85" t="s">
        <v>36</v>
      </c>
      <c r="D120" s="85" t="s">
        <v>10</v>
      </c>
      <c r="E120" s="201" t="s">
        <v>118</v>
      </c>
      <c r="F120" s="202"/>
      <c r="G120" s="6" t="s">
        <v>87</v>
      </c>
      <c r="H120" s="117">
        <f t="shared" si="11"/>
        <v>58</v>
      </c>
      <c r="I120" s="117">
        <f t="shared" si="11"/>
        <v>58</v>
      </c>
      <c r="J120" s="117">
        <f t="shared" si="11"/>
        <v>58</v>
      </c>
    </row>
    <row r="121" spans="1:10" ht="38.25">
      <c r="A121" s="30" t="s">
        <v>63</v>
      </c>
      <c r="B121" s="6">
        <v>716</v>
      </c>
      <c r="C121" s="85" t="s">
        <v>36</v>
      </c>
      <c r="D121" s="85" t="s">
        <v>10</v>
      </c>
      <c r="E121" s="201" t="s">
        <v>109</v>
      </c>
      <c r="F121" s="202"/>
      <c r="G121" s="6" t="s">
        <v>87</v>
      </c>
      <c r="H121" s="117">
        <f t="shared" si="11"/>
        <v>58</v>
      </c>
      <c r="I121" s="117">
        <f t="shared" si="11"/>
        <v>58</v>
      </c>
      <c r="J121" s="117">
        <f t="shared" si="11"/>
        <v>58</v>
      </c>
    </row>
    <row r="122" spans="1:10" ht="24.75" customHeight="1">
      <c r="A122" s="8" t="s">
        <v>180</v>
      </c>
      <c r="B122" s="6">
        <v>716</v>
      </c>
      <c r="C122" s="85" t="s">
        <v>36</v>
      </c>
      <c r="D122" s="85" t="s">
        <v>10</v>
      </c>
      <c r="E122" s="201" t="s">
        <v>139</v>
      </c>
      <c r="F122" s="202"/>
      <c r="G122" s="6" t="s">
        <v>87</v>
      </c>
      <c r="H122" s="117">
        <f t="shared" si="11"/>
        <v>58</v>
      </c>
      <c r="I122" s="117">
        <f t="shared" si="11"/>
        <v>58</v>
      </c>
      <c r="J122" s="117">
        <f t="shared" si="11"/>
        <v>58</v>
      </c>
    </row>
    <row r="123" spans="1:10" ht="27.75" customHeight="1">
      <c r="A123" s="89" t="s">
        <v>121</v>
      </c>
      <c r="B123" s="88" t="s">
        <v>12</v>
      </c>
      <c r="C123" s="85" t="s">
        <v>36</v>
      </c>
      <c r="D123" s="85" t="s">
        <v>10</v>
      </c>
      <c r="E123" s="201" t="s">
        <v>139</v>
      </c>
      <c r="F123" s="202"/>
      <c r="G123" s="84" t="s">
        <v>16</v>
      </c>
      <c r="H123" s="116">
        <f t="shared" si="11"/>
        <v>58</v>
      </c>
      <c r="I123" s="116">
        <f t="shared" si="11"/>
        <v>58</v>
      </c>
      <c r="J123" s="116">
        <f t="shared" si="11"/>
        <v>58</v>
      </c>
    </row>
    <row r="124" spans="1:10" ht="34.5" customHeight="1">
      <c r="A124" s="73" t="s">
        <v>128</v>
      </c>
      <c r="B124" s="71" t="s">
        <v>12</v>
      </c>
      <c r="C124" s="85" t="s">
        <v>36</v>
      </c>
      <c r="D124" s="85" t="s">
        <v>10</v>
      </c>
      <c r="E124" s="201" t="s">
        <v>139</v>
      </c>
      <c r="F124" s="202"/>
      <c r="G124" s="71" t="s">
        <v>123</v>
      </c>
      <c r="H124" s="117">
        <f t="shared" si="11"/>
        <v>58</v>
      </c>
      <c r="I124" s="117">
        <f t="shared" si="11"/>
        <v>58</v>
      </c>
      <c r="J124" s="117">
        <f t="shared" si="11"/>
        <v>58</v>
      </c>
    </row>
    <row r="125" spans="1:10" ht="38.25" customHeight="1">
      <c r="A125" s="73" t="s">
        <v>124</v>
      </c>
      <c r="B125" s="71" t="s">
        <v>12</v>
      </c>
      <c r="C125" s="85" t="s">
        <v>36</v>
      </c>
      <c r="D125" s="85" t="s">
        <v>10</v>
      </c>
      <c r="E125" s="201" t="s">
        <v>139</v>
      </c>
      <c r="F125" s="202"/>
      <c r="G125" s="71" t="s">
        <v>84</v>
      </c>
      <c r="H125" s="117">
        <f>'пр 9'!H128</f>
        <v>58</v>
      </c>
      <c r="I125" s="117">
        <f>'пр 9'!I128</f>
        <v>58</v>
      </c>
      <c r="J125" s="117">
        <f>'пр 9'!J128</f>
        <v>58</v>
      </c>
    </row>
    <row r="126" spans="1:10" ht="21" customHeight="1">
      <c r="A126" s="89" t="s">
        <v>37</v>
      </c>
      <c r="B126" s="88" t="s">
        <v>12</v>
      </c>
      <c r="C126" s="85" t="s">
        <v>36</v>
      </c>
      <c r="D126" s="85" t="s">
        <v>11</v>
      </c>
      <c r="E126" s="206" t="s">
        <v>114</v>
      </c>
      <c r="F126" s="207"/>
      <c r="G126" s="71"/>
      <c r="H126" s="116">
        <f>H127+H135</f>
        <v>232</v>
      </c>
      <c r="I126" s="116">
        <f>I127+I135</f>
        <v>17678.3</v>
      </c>
      <c r="J126" s="116">
        <f>J127+J135</f>
        <v>0</v>
      </c>
    </row>
    <row r="127" spans="1:10" ht="27.75" customHeight="1">
      <c r="A127" s="107" t="s">
        <v>113</v>
      </c>
      <c r="B127" s="6">
        <v>716</v>
      </c>
      <c r="C127" s="85" t="s">
        <v>36</v>
      </c>
      <c r="D127" s="85" t="s">
        <v>11</v>
      </c>
      <c r="E127" s="201" t="s">
        <v>118</v>
      </c>
      <c r="F127" s="203"/>
      <c r="G127" s="71" t="s">
        <v>87</v>
      </c>
      <c r="H127" s="117">
        <f aca="true" t="shared" si="12" ref="H127:J131">H128</f>
        <v>232</v>
      </c>
      <c r="I127" s="117">
        <f t="shared" si="12"/>
        <v>0</v>
      </c>
      <c r="J127" s="117">
        <f t="shared" si="12"/>
        <v>0</v>
      </c>
    </row>
    <row r="128" spans="1:10" ht="38.25" customHeight="1">
      <c r="A128" s="107" t="s">
        <v>117</v>
      </c>
      <c r="B128" s="6">
        <v>716</v>
      </c>
      <c r="C128" s="85" t="s">
        <v>36</v>
      </c>
      <c r="D128" s="85" t="s">
        <v>11</v>
      </c>
      <c r="E128" s="201" t="s">
        <v>118</v>
      </c>
      <c r="F128" s="203"/>
      <c r="G128" s="71" t="s">
        <v>87</v>
      </c>
      <c r="H128" s="117">
        <f t="shared" si="12"/>
        <v>232</v>
      </c>
      <c r="I128" s="117">
        <f t="shared" si="12"/>
        <v>0</v>
      </c>
      <c r="J128" s="117">
        <f t="shared" si="12"/>
        <v>0</v>
      </c>
    </row>
    <row r="129" spans="1:10" ht="38.25" customHeight="1">
      <c r="A129" s="30" t="s">
        <v>63</v>
      </c>
      <c r="B129" s="6">
        <v>716</v>
      </c>
      <c r="C129" s="85" t="s">
        <v>36</v>
      </c>
      <c r="D129" s="85" t="s">
        <v>11</v>
      </c>
      <c r="E129" s="201" t="s">
        <v>109</v>
      </c>
      <c r="F129" s="203"/>
      <c r="G129" s="71" t="s">
        <v>87</v>
      </c>
      <c r="H129" s="117">
        <f t="shared" si="12"/>
        <v>232</v>
      </c>
      <c r="I129" s="117">
        <f t="shared" si="12"/>
        <v>0</v>
      </c>
      <c r="J129" s="117">
        <f t="shared" si="12"/>
        <v>0</v>
      </c>
    </row>
    <row r="130" spans="1:10" ht="24" customHeight="1">
      <c r="A130" s="8" t="s">
        <v>181</v>
      </c>
      <c r="B130" s="6">
        <v>716</v>
      </c>
      <c r="C130" s="85" t="s">
        <v>36</v>
      </c>
      <c r="D130" s="85" t="s">
        <v>11</v>
      </c>
      <c r="E130" s="201" t="s">
        <v>176</v>
      </c>
      <c r="F130" s="203"/>
      <c r="G130" s="71" t="s">
        <v>87</v>
      </c>
      <c r="H130" s="117">
        <f t="shared" si="12"/>
        <v>232</v>
      </c>
      <c r="I130" s="117">
        <f t="shared" si="12"/>
        <v>0</v>
      </c>
      <c r="J130" s="117">
        <f t="shared" si="12"/>
        <v>0</v>
      </c>
    </row>
    <row r="131" spans="1:10" ht="25.5" customHeight="1">
      <c r="A131" s="89" t="s">
        <v>121</v>
      </c>
      <c r="B131" s="88" t="s">
        <v>12</v>
      </c>
      <c r="C131" s="85" t="s">
        <v>36</v>
      </c>
      <c r="D131" s="85" t="s">
        <v>11</v>
      </c>
      <c r="E131" s="201" t="s">
        <v>176</v>
      </c>
      <c r="F131" s="203"/>
      <c r="G131" s="71" t="s">
        <v>16</v>
      </c>
      <c r="H131" s="117">
        <f t="shared" si="12"/>
        <v>232</v>
      </c>
      <c r="I131" s="117">
        <f t="shared" si="12"/>
        <v>0</v>
      </c>
      <c r="J131" s="117">
        <f t="shared" si="12"/>
        <v>0</v>
      </c>
    </row>
    <row r="132" spans="1:10" ht="38.25" customHeight="1">
      <c r="A132" s="73" t="s">
        <v>128</v>
      </c>
      <c r="B132" s="71" t="s">
        <v>12</v>
      </c>
      <c r="C132" s="85" t="s">
        <v>36</v>
      </c>
      <c r="D132" s="85" t="s">
        <v>11</v>
      </c>
      <c r="E132" s="201" t="s">
        <v>176</v>
      </c>
      <c r="F132" s="203"/>
      <c r="G132" s="71" t="s">
        <v>123</v>
      </c>
      <c r="H132" s="117">
        <f>H134+H133</f>
        <v>232</v>
      </c>
      <c r="I132" s="117">
        <f>I134</f>
        <v>0</v>
      </c>
      <c r="J132" s="117">
        <f>J134</f>
        <v>0</v>
      </c>
    </row>
    <row r="133" spans="1:10" ht="38.25" customHeight="1">
      <c r="A133" s="73" t="s">
        <v>243</v>
      </c>
      <c r="B133" s="71" t="s">
        <v>12</v>
      </c>
      <c r="C133" s="85" t="s">
        <v>36</v>
      </c>
      <c r="D133" s="85" t="s">
        <v>11</v>
      </c>
      <c r="E133" s="201" t="s">
        <v>176</v>
      </c>
      <c r="F133" s="203"/>
      <c r="G133" s="71" t="s">
        <v>208</v>
      </c>
      <c r="H133" s="117">
        <f>'пр 9'!H136</f>
        <v>43</v>
      </c>
      <c r="I133" s="117">
        <f>'пр 9'!I136</f>
        <v>0</v>
      </c>
      <c r="J133" s="117">
        <f>'пр 9'!J136</f>
        <v>0</v>
      </c>
    </row>
    <row r="134" spans="1:10" ht="38.25" customHeight="1">
      <c r="A134" s="73" t="s">
        <v>124</v>
      </c>
      <c r="B134" s="71" t="s">
        <v>12</v>
      </c>
      <c r="C134" s="85" t="s">
        <v>36</v>
      </c>
      <c r="D134" s="85" t="s">
        <v>11</v>
      </c>
      <c r="E134" s="201" t="s">
        <v>176</v>
      </c>
      <c r="F134" s="203"/>
      <c r="G134" s="71" t="s">
        <v>84</v>
      </c>
      <c r="H134" s="117">
        <f>'пр 9'!H137</f>
        <v>189</v>
      </c>
      <c r="I134" s="117">
        <f>'пр 9'!I137</f>
        <v>0</v>
      </c>
      <c r="J134" s="117">
        <f>'пр 9'!J137</f>
        <v>0</v>
      </c>
    </row>
    <row r="135" spans="1:10" ht="38.25" customHeight="1">
      <c r="A135" s="136" t="s">
        <v>204</v>
      </c>
      <c r="B135" s="17">
        <v>716</v>
      </c>
      <c r="C135" s="85" t="s">
        <v>36</v>
      </c>
      <c r="D135" s="85" t="s">
        <v>11</v>
      </c>
      <c r="E135" s="206" t="s">
        <v>205</v>
      </c>
      <c r="F135" s="207"/>
      <c r="G135" s="84"/>
      <c r="H135" s="116">
        <f aca="true" t="shared" si="13" ref="H135:J138">H136</f>
        <v>0</v>
      </c>
      <c r="I135" s="116">
        <f t="shared" si="13"/>
        <v>17678.3</v>
      </c>
      <c r="J135" s="116">
        <f t="shared" si="13"/>
        <v>0</v>
      </c>
    </row>
    <row r="136" spans="1:10" ht="56.25" customHeight="1">
      <c r="A136" s="89" t="s">
        <v>204</v>
      </c>
      <c r="B136" s="88" t="s">
        <v>12</v>
      </c>
      <c r="C136" s="85" t="s">
        <v>36</v>
      </c>
      <c r="D136" s="85" t="s">
        <v>11</v>
      </c>
      <c r="E136" s="201" t="s">
        <v>206</v>
      </c>
      <c r="F136" s="203"/>
      <c r="G136" s="84"/>
      <c r="H136" s="116">
        <f t="shared" si="13"/>
        <v>0</v>
      </c>
      <c r="I136" s="116">
        <f t="shared" si="13"/>
        <v>17678.3</v>
      </c>
      <c r="J136" s="116">
        <f t="shared" si="13"/>
        <v>0</v>
      </c>
    </row>
    <row r="137" spans="1:10" ht="21.75" customHeight="1">
      <c r="A137" s="89" t="s">
        <v>121</v>
      </c>
      <c r="B137" s="88" t="s">
        <v>12</v>
      </c>
      <c r="C137" s="85" t="s">
        <v>36</v>
      </c>
      <c r="D137" s="85" t="s">
        <v>11</v>
      </c>
      <c r="E137" s="201" t="s">
        <v>206</v>
      </c>
      <c r="F137" s="203"/>
      <c r="G137" s="71" t="s">
        <v>16</v>
      </c>
      <c r="H137" s="117">
        <f t="shared" si="13"/>
        <v>0</v>
      </c>
      <c r="I137" s="117">
        <f t="shared" si="13"/>
        <v>17678.3</v>
      </c>
      <c r="J137" s="117">
        <f t="shared" si="13"/>
        <v>0</v>
      </c>
    </row>
    <row r="138" spans="1:10" ht="38.25" customHeight="1">
      <c r="A138" s="73" t="s">
        <v>128</v>
      </c>
      <c r="B138" s="71" t="s">
        <v>12</v>
      </c>
      <c r="C138" s="85" t="s">
        <v>36</v>
      </c>
      <c r="D138" s="85" t="s">
        <v>11</v>
      </c>
      <c r="E138" s="201" t="s">
        <v>206</v>
      </c>
      <c r="F138" s="203"/>
      <c r="G138" s="71" t="s">
        <v>123</v>
      </c>
      <c r="H138" s="117">
        <f t="shared" si="13"/>
        <v>0</v>
      </c>
      <c r="I138" s="117">
        <f t="shared" si="13"/>
        <v>17678.3</v>
      </c>
      <c r="J138" s="117">
        <f t="shared" si="13"/>
        <v>0</v>
      </c>
    </row>
    <row r="139" spans="1:10" ht="38.25" customHeight="1">
      <c r="A139" s="73" t="s">
        <v>207</v>
      </c>
      <c r="B139" s="71" t="s">
        <v>12</v>
      </c>
      <c r="C139" s="85" t="s">
        <v>36</v>
      </c>
      <c r="D139" s="85" t="s">
        <v>11</v>
      </c>
      <c r="E139" s="201" t="s">
        <v>206</v>
      </c>
      <c r="F139" s="203"/>
      <c r="G139" s="71" t="s">
        <v>208</v>
      </c>
      <c r="H139" s="117">
        <f>'пр 9'!H142</f>
        <v>0</v>
      </c>
      <c r="I139" s="117">
        <f>'пр 9'!I142</f>
        <v>17678.3</v>
      </c>
      <c r="J139" s="117">
        <f>'пр 9'!J142</f>
        <v>0</v>
      </c>
    </row>
    <row r="140" spans="1:10" ht="18" customHeight="1">
      <c r="A140" s="100" t="s">
        <v>38</v>
      </c>
      <c r="B140" s="84" t="s">
        <v>12</v>
      </c>
      <c r="C140" s="85" t="s">
        <v>36</v>
      </c>
      <c r="D140" s="85" t="s">
        <v>33</v>
      </c>
      <c r="E140" s="206" t="s">
        <v>114</v>
      </c>
      <c r="F140" s="208"/>
      <c r="G140" s="85"/>
      <c r="H140" s="116">
        <f>H141+H150+H158+H162</f>
        <v>2996.9527000000003</v>
      </c>
      <c r="I140" s="116">
        <f>I141+I150+I158+I162</f>
        <v>1907.001</v>
      </c>
      <c r="J140" s="116">
        <f>J141+J150+J158+J162</f>
        <v>1896.07</v>
      </c>
    </row>
    <row r="141" spans="1:10" ht="20.25" customHeight="1">
      <c r="A141" s="100" t="s">
        <v>39</v>
      </c>
      <c r="B141" s="84" t="s">
        <v>12</v>
      </c>
      <c r="C141" s="85" t="s">
        <v>36</v>
      </c>
      <c r="D141" s="85" t="s">
        <v>33</v>
      </c>
      <c r="E141" s="206" t="s">
        <v>114</v>
      </c>
      <c r="F141" s="208"/>
      <c r="G141" s="85" t="s">
        <v>87</v>
      </c>
      <c r="H141" s="116">
        <f aca="true" t="shared" si="14" ref="H141:J146">H142</f>
        <v>661.3956000000001</v>
      </c>
      <c r="I141" s="116">
        <f t="shared" si="14"/>
        <v>650</v>
      </c>
      <c r="J141" s="116">
        <f t="shared" si="14"/>
        <v>650</v>
      </c>
    </row>
    <row r="142" spans="1:10" ht="24.75" customHeight="1">
      <c r="A142" s="107" t="s">
        <v>113</v>
      </c>
      <c r="B142" s="6">
        <v>716</v>
      </c>
      <c r="C142" s="85" t="s">
        <v>36</v>
      </c>
      <c r="D142" s="85" t="s">
        <v>33</v>
      </c>
      <c r="E142" s="201" t="s">
        <v>118</v>
      </c>
      <c r="F142" s="202"/>
      <c r="G142" s="6" t="s">
        <v>87</v>
      </c>
      <c r="H142" s="117">
        <f t="shared" si="14"/>
        <v>661.3956000000001</v>
      </c>
      <c r="I142" s="117">
        <f t="shared" si="14"/>
        <v>650</v>
      </c>
      <c r="J142" s="117">
        <f t="shared" si="14"/>
        <v>650</v>
      </c>
    </row>
    <row r="143" spans="1:10" ht="39" customHeight="1">
      <c r="A143" s="107" t="s">
        <v>117</v>
      </c>
      <c r="B143" s="6">
        <v>716</v>
      </c>
      <c r="C143" s="85" t="s">
        <v>36</v>
      </c>
      <c r="D143" s="85" t="s">
        <v>33</v>
      </c>
      <c r="E143" s="201" t="s">
        <v>118</v>
      </c>
      <c r="F143" s="202"/>
      <c r="G143" s="6" t="s">
        <v>87</v>
      </c>
      <c r="H143" s="117">
        <f t="shared" si="14"/>
        <v>661.3956000000001</v>
      </c>
      <c r="I143" s="117">
        <f t="shared" si="14"/>
        <v>650</v>
      </c>
      <c r="J143" s="117">
        <f t="shared" si="14"/>
        <v>650</v>
      </c>
    </row>
    <row r="144" spans="1:10" ht="24.75" customHeight="1">
      <c r="A144" s="30" t="s">
        <v>63</v>
      </c>
      <c r="B144" s="6">
        <v>716</v>
      </c>
      <c r="C144" s="85" t="s">
        <v>36</v>
      </c>
      <c r="D144" s="85" t="s">
        <v>33</v>
      </c>
      <c r="E144" s="201" t="s">
        <v>109</v>
      </c>
      <c r="F144" s="202"/>
      <c r="G144" s="6" t="s">
        <v>87</v>
      </c>
      <c r="H144" s="117">
        <f t="shared" si="14"/>
        <v>661.3956000000001</v>
      </c>
      <c r="I144" s="117">
        <f t="shared" si="14"/>
        <v>650</v>
      </c>
      <c r="J144" s="117">
        <f t="shared" si="14"/>
        <v>650</v>
      </c>
    </row>
    <row r="145" spans="1:10" ht="24.75" customHeight="1">
      <c r="A145" s="8" t="s">
        <v>39</v>
      </c>
      <c r="B145" s="6">
        <v>716</v>
      </c>
      <c r="C145" s="85" t="s">
        <v>36</v>
      </c>
      <c r="D145" s="85" t="s">
        <v>33</v>
      </c>
      <c r="E145" s="201" t="s">
        <v>140</v>
      </c>
      <c r="F145" s="202"/>
      <c r="G145" s="6" t="s">
        <v>87</v>
      </c>
      <c r="H145" s="117">
        <f t="shared" si="14"/>
        <v>661.3956000000001</v>
      </c>
      <c r="I145" s="117">
        <f t="shared" si="14"/>
        <v>650</v>
      </c>
      <c r="J145" s="117">
        <f t="shared" si="14"/>
        <v>650</v>
      </c>
    </row>
    <row r="146" spans="1:10" ht="24.75" customHeight="1">
      <c r="A146" s="89" t="s">
        <v>121</v>
      </c>
      <c r="B146" s="88" t="s">
        <v>12</v>
      </c>
      <c r="C146" s="85" t="s">
        <v>36</v>
      </c>
      <c r="D146" s="85" t="s">
        <v>33</v>
      </c>
      <c r="E146" s="201" t="s">
        <v>140</v>
      </c>
      <c r="F146" s="202"/>
      <c r="G146" s="84" t="s">
        <v>16</v>
      </c>
      <c r="H146" s="116">
        <f t="shared" si="14"/>
        <v>661.3956000000001</v>
      </c>
      <c r="I146" s="116">
        <f t="shared" si="14"/>
        <v>650</v>
      </c>
      <c r="J146" s="116">
        <f t="shared" si="14"/>
        <v>650</v>
      </c>
    </row>
    <row r="147" spans="1:10" ht="36" customHeight="1">
      <c r="A147" s="73" t="s">
        <v>128</v>
      </c>
      <c r="B147" s="71" t="s">
        <v>12</v>
      </c>
      <c r="C147" s="85" t="s">
        <v>36</v>
      </c>
      <c r="D147" s="85" t="s">
        <v>33</v>
      </c>
      <c r="E147" s="201" t="s">
        <v>140</v>
      </c>
      <c r="F147" s="202"/>
      <c r="G147" s="71" t="s">
        <v>123</v>
      </c>
      <c r="H147" s="117">
        <f>H148+H149</f>
        <v>661.3956000000001</v>
      </c>
      <c r="I147" s="117">
        <f>I148+I149</f>
        <v>650</v>
      </c>
      <c r="J147" s="117">
        <f>J148+J149</f>
        <v>650</v>
      </c>
    </row>
    <row r="148" spans="1:10" ht="34.5" customHeight="1">
      <c r="A148" s="73" t="s">
        <v>124</v>
      </c>
      <c r="B148" s="71" t="s">
        <v>12</v>
      </c>
      <c r="C148" s="85" t="s">
        <v>36</v>
      </c>
      <c r="D148" s="85" t="s">
        <v>33</v>
      </c>
      <c r="E148" s="201" t="s">
        <v>140</v>
      </c>
      <c r="F148" s="202"/>
      <c r="G148" s="71" t="s">
        <v>84</v>
      </c>
      <c r="H148" s="117">
        <f>'пр 9'!H151</f>
        <v>204</v>
      </c>
      <c r="I148" s="117">
        <f>'пр 9'!I151</f>
        <v>204</v>
      </c>
      <c r="J148" s="117">
        <f>'пр 9'!J151</f>
        <v>204</v>
      </c>
    </row>
    <row r="149" spans="1:10" ht="20.25" customHeight="1">
      <c r="A149" s="73" t="s">
        <v>184</v>
      </c>
      <c r="B149" s="71" t="s">
        <v>12</v>
      </c>
      <c r="C149" s="85" t="s">
        <v>36</v>
      </c>
      <c r="D149" s="85" t="s">
        <v>33</v>
      </c>
      <c r="E149" s="201" t="s">
        <v>140</v>
      </c>
      <c r="F149" s="202"/>
      <c r="G149" s="71" t="s">
        <v>183</v>
      </c>
      <c r="H149" s="117">
        <f>'пр 9'!H152</f>
        <v>457.3956</v>
      </c>
      <c r="I149" s="117">
        <f>'пр 9'!I152</f>
        <v>446</v>
      </c>
      <c r="J149" s="117">
        <f>'пр 9'!J152</f>
        <v>446</v>
      </c>
    </row>
    <row r="150" spans="1:10" ht="24.75" customHeight="1">
      <c r="A150" s="100" t="s">
        <v>40</v>
      </c>
      <c r="B150" s="84" t="s">
        <v>12</v>
      </c>
      <c r="C150" s="85" t="s">
        <v>36</v>
      </c>
      <c r="D150" s="85" t="s">
        <v>33</v>
      </c>
      <c r="E150" s="206" t="s">
        <v>114</v>
      </c>
      <c r="F150" s="208"/>
      <c r="G150" s="85"/>
      <c r="H150" s="116">
        <f aca="true" t="shared" si="15" ref="H150:J160">H151</f>
        <v>1822.8271</v>
      </c>
      <c r="I150" s="116">
        <f t="shared" si="15"/>
        <v>743.301</v>
      </c>
      <c r="J150" s="116">
        <f t="shared" si="15"/>
        <v>731.37</v>
      </c>
    </row>
    <row r="151" spans="1:10" ht="24.75" customHeight="1">
      <c r="A151" s="107" t="s">
        <v>113</v>
      </c>
      <c r="B151" s="6">
        <v>716</v>
      </c>
      <c r="C151" s="85" t="s">
        <v>36</v>
      </c>
      <c r="D151" s="85" t="s">
        <v>33</v>
      </c>
      <c r="E151" s="201" t="s">
        <v>118</v>
      </c>
      <c r="F151" s="202"/>
      <c r="G151" s="6" t="s">
        <v>87</v>
      </c>
      <c r="H151" s="117">
        <f t="shared" si="15"/>
        <v>1822.8271</v>
      </c>
      <c r="I151" s="117">
        <f t="shared" si="15"/>
        <v>743.301</v>
      </c>
      <c r="J151" s="117">
        <f t="shared" si="15"/>
        <v>731.37</v>
      </c>
    </row>
    <row r="152" spans="1:10" ht="38.25" customHeight="1">
      <c r="A152" s="107" t="s">
        <v>117</v>
      </c>
      <c r="B152" s="6">
        <v>716</v>
      </c>
      <c r="C152" s="85" t="s">
        <v>36</v>
      </c>
      <c r="D152" s="85" t="s">
        <v>33</v>
      </c>
      <c r="E152" s="201" t="s">
        <v>118</v>
      </c>
      <c r="F152" s="202"/>
      <c r="G152" s="6" t="s">
        <v>87</v>
      </c>
      <c r="H152" s="117">
        <f t="shared" si="15"/>
        <v>1822.8271</v>
      </c>
      <c r="I152" s="117">
        <f t="shared" si="15"/>
        <v>743.301</v>
      </c>
      <c r="J152" s="117">
        <f t="shared" si="15"/>
        <v>731.37</v>
      </c>
    </row>
    <row r="153" spans="1:10" ht="36" customHeight="1">
      <c r="A153" s="30" t="s">
        <v>63</v>
      </c>
      <c r="B153" s="6">
        <v>716</v>
      </c>
      <c r="C153" s="85" t="s">
        <v>36</v>
      </c>
      <c r="D153" s="85" t="s">
        <v>33</v>
      </c>
      <c r="E153" s="201" t="s">
        <v>109</v>
      </c>
      <c r="F153" s="202"/>
      <c r="G153" s="6" t="s">
        <v>87</v>
      </c>
      <c r="H153" s="117">
        <f t="shared" si="15"/>
        <v>1822.8271</v>
      </c>
      <c r="I153" s="117">
        <f t="shared" si="15"/>
        <v>743.301</v>
      </c>
      <c r="J153" s="117">
        <f t="shared" si="15"/>
        <v>731.37</v>
      </c>
    </row>
    <row r="154" spans="1:10" ht="27" customHeight="1">
      <c r="A154" s="8" t="s">
        <v>40</v>
      </c>
      <c r="B154" s="6">
        <v>716</v>
      </c>
      <c r="C154" s="85" t="s">
        <v>36</v>
      </c>
      <c r="D154" s="85" t="s">
        <v>33</v>
      </c>
      <c r="E154" s="201" t="s">
        <v>141</v>
      </c>
      <c r="F154" s="202"/>
      <c r="G154" s="6" t="s">
        <v>87</v>
      </c>
      <c r="H154" s="117">
        <f>H155</f>
        <v>1822.8271</v>
      </c>
      <c r="I154" s="117">
        <f t="shared" si="15"/>
        <v>743.301</v>
      </c>
      <c r="J154" s="117">
        <f t="shared" si="15"/>
        <v>731.37</v>
      </c>
    </row>
    <row r="155" spans="1:10" ht="27.75" customHeight="1">
      <c r="A155" s="89" t="s">
        <v>121</v>
      </c>
      <c r="B155" s="88" t="s">
        <v>12</v>
      </c>
      <c r="C155" s="85" t="s">
        <v>36</v>
      </c>
      <c r="D155" s="85" t="s">
        <v>33</v>
      </c>
      <c r="E155" s="201" t="s">
        <v>141</v>
      </c>
      <c r="F155" s="202"/>
      <c r="G155" s="84" t="s">
        <v>16</v>
      </c>
      <c r="H155" s="116">
        <f t="shared" si="15"/>
        <v>1822.8271</v>
      </c>
      <c r="I155" s="116">
        <f t="shared" si="15"/>
        <v>743.301</v>
      </c>
      <c r="J155" s="116">
        <f t="shared" si="15"/>
        <v>731.37</v>
      </c>
    </row>
    <row r="156" spans="1:10" ht="33.75" customHeight="1">
      <c r="A156" s="73" t="s">
        <v>128</v>
      </c>
      <c r="B156" s="71" t="s">
        <v>12</v>
      </c>
      <c r="C156" s="85" t="s">
        <v>36</v>
      </c>
      <c r="D156" s="85" t="s">
        <v>33</v>
      </c>
      <c r="E156" s="201" t="s">
        <v>141</v>
      </c>
      <c r="F156" s="202"/>
      <c r="G156" s="71" t="s">
        <v>123</v>
      </c>
      <c r="H156" s="117">
        <f t="shared" si="15"/>
        <v>1822.8271</v>
      </c>
      <c r="I156" s="117">
        <f t="shared" si="15"/>
        <v>743.301</v>
      </c>
      <c r="J156" s="117">
        <f t="shared" si="15"/>
        <v>731.37</v>
      </c>
    </row>
    <row r="157" spans="1:10" ht="24.75" customHeight="1">
      <c r="A157" s="73" t="s">
        <v>124</v>
      </c>
      <c r="B157" s="71" t="s">
        <v>12</v>
      </c>
      <c r="C157" s="85" t="s">
        <v>36</v>
      </c>
      <c r="D157" s="85" t="s">
        <v>33</v>
      </c>
      <c r="E157" s="201" t="s">
        <v>141</v>
      </c>
      <c r="F157" s="202"/>
      <c r="G157" s="71" t="s">
        <v>84</v>
      </c>
      <c r="H157" s="117">
        <f>'пр 9'!H160</f>
        <v>1822.8271</v>
      </c>
      <c r="I157" s="117">
        <f>'пр 9'!I160</f>
        <v>743.301</v>
      </c>
      <c r="J157" s="117">
        <f>'пр 9'!J160</f>
        <v>731.37</v>
      </c>
    </row>
    <row r="158" spans="1:10" ht="36" customHeight="1" hidden="1">
      <c r="A158" s="23" t="s">
        <v>169</v>
      </c>
      <c r="B158" s="17">
        <v>716</v>
      </c>
      <c r="C158" s="85" t="s">
        <v>36</v>
      </c>
      <c r="D158" s="85" t="s">
        <v>33</v>
      </c>
      <c r="E158" s="206" t="s">
        <v>168</v>
      </c>
      <c r="F158" s="208"/>
      <c r="G158" s="17" t="s">
        <v>87</v>
      </c>
      <c r="H158" s="116">
        <f>H159</f>
        <v>0</v>
      </c>
      <c r="I158" s="116">
        <f>I159</f>
        <v>1</v>
      </c>
      <c r="J158" s="116">
        <f>J159</f>
        <v>2</v>
      </c>
    </row>
    <row r="159" spans="1:10" ht="24.75" customHeight="1" hidden="1">
      <c r="A159" s="73" t="s">
        <v>121</v>
      </c>
      <c r="B159" s="71" t="s">
        <v>12</v>
      </c>
      <c r="C159" s="75" t="s">
        <v>36</v>
      </c>
      <c r="D159" s="75" t="s">
        <v>33</v>
      </c>
      <c r="E159" s="201" t="s">
        <v>168</v>
      </c>
      <c r="F159" s="203"/>
      <c r="G159" s="74" t="s">
        <v>16</v>
      </c>
      <c r="H159" s="117">
        <f t="shared" si="15"/>
        <v>0</v>
      </c>
      <c r="I159" s="117">
        <f t="shared" si="15"/>
        <v>1</v>
      </c>
      <c r="J159" s="117">
        <f t="shared" si="15"/>
        <v>2</v>
      </c>
    </row>
    <row r="160" spans="1:10" ht="42.75" customHeight="1" hidden="1">
      <c r="A160" s="73" t="s">
        <v>128</v>
      </c>
      <c r="B160" s="71" t="s">
        <v>12</v>
      </c>
      <c r="C160" s="85" t="s">
        <v>36</v>
      </c>
      <c r="D160" s="85" t="s">
        <v>33</v>
      </c>
      <c r="E160" s="201" t="s">
        <v>168</v>
      </c>
      <c r="F160" s="203"/>
      <c r="G160" s="71" t="s">
        <v>123</v>
      </c>
      <c r="H160" s="117">
        <f t="shared" si="15"/>
        <v>0</v>
      </c>
      <c r="I160" s="117">
        <f t="shared" si="15"/>
        <v>1</v>
      </c>
      <c r="J160" s="117">
        <f t="shared" si="15"/>
        <v>2</v>
      </c>
    </row>
    <row r="161" spans="1:10" ht="39.75" customHeight="1" hidden="1">
      <c r="A161" s="73" t="s">
        <v>124</v>
      </c>
      <c r="B161" s="71" t="s">
        <v>12</v>
      </c>
      <c r="C161" s="85" t="s">
        <v>36</v>
      </c>
      <c r="D161" s="85" t="s">
        <v>33</v>
      </c>
      <c r="E161" s="201" t="s">
        <v>168</v>
      </c>
      <c r="F161" s="203"/>
      <c r="G161" s="71" t="s">
        <v>84</v>
      </c>
      <c r="H161" s="117">
        <v>0</v>
      </c>
      <c r="I161" s="117">
        <v>1</v>
      </c>
      <c r="J161" s="117">
        <v>2</v>
      </c>
    </row>
    <row r="162" spans="1:10" s="52" customFormat="1" ht="30.75" customHeight="1">
      <c r="A162" s="136" t="s">
        <v>179</v>
      </c>
      <c r="B162" s="84" t="s">
        <v>12</v>
      </c>
      <c r="C162" s="84" t="s">
        <v>36</v>
      </c>
      <c r="D162" s="84" t="s">
        <v>33</v>
      </c>
      <c r="E162" s="211" t="s">
        <v>161</v>
      </c>
      <c r="F162" s="212"/>
      <c r="G162" s="84" t="s">
        <v>87</v>
      </c>
      <c r="H162" s="116">
        <f>H163</f>
        <v>512.73</v>
      </c>
      <c r="I162" s="116">
        <f aca="true" t="shared" si="16" ref="I162:J164">I163</f>
        <v>512.7</v>
      </c>
      <c r="J162" s="116">
        <f t="shared" si="16"/>
        <v>512.7</v>
      </c>
    </row>
    <row r="163" spans="1:10" s="64" customFormat="1" ht="24.75" customHeight="1">
      <c r="A163" s="89" t="s">
        <v>121</v>
      </c>
      <c r="B163" s="71" t="s">
        <v>12</v>
      </c>
      <c r="C163" s="71" t="s">
        <v>36</v>
      </c>
      <c r="D163" s="71" t="s">
        <v>33</v>
      </c>
      <c r="E163" s="209" t="s">
        <v>161</v>
      </c>
      <c r="F163" s="210"/>
      <c r="G163" s="84" t="s">
        <v>16</v>
      </c>
      <c r="H163" s="117">
        <f>H164</f>
        <v>512.73</v>
      </c>
      <c r="I163" s="117">
        <f t="shared" si="16"/>
        <v>512.7</v>
      </c>
      <c r="J163" s="117">
        <f t="shared" si="16"/>
        <v>512.7</v>
      </c>
    </row>
    <row r="164" spans="1:10" ht="36" customHeight="1">
      <c r="A164" s="73" t="s">
        <v>128</v>
      </c>
      <c r="B164" s="71" t="s">
        <v>12</v>
      </c>
      <c r="C164" s="71" t="s">
        <v>36</v>
      </c>
      <c r="D164" s="71" t="s">
        <v>33</v>
      </c>
      <c r="E164" s="209" t="s">
        <v>161</v>
      </c>
      <c r="F164" s="210"/>
      <c r="G164" s="71" t="s">
        <v>123</v>
      </c>
      <c r="H164" s="117">
        <f>H165</f>
        <v>512.73</v>
      </c>
      <c r="I164" s="117">
        <f t="shared" si="16"/>
        <v>512.7</v>
      </c>
      <c r="J164" s="117">
        <f t="shared" si="16"/>
        <v>512.7</v>
      </c>
    </row>
    <row r="165" spans="1:10" ht="37.5" customHeight="1">
      <c r="A165" s="73" t="s">
        <v>124</v>
      </c>
      <c r="B165" s="71" t="s">
        <v>12</v>
      </c>
      <c r="C165" s="71" t="s">
        <v>36</v>
      </c>
      <c r="D165" s="71" t="s">
        <v>33</v>
      </c>
      <c r="E165" s="209" t="s">
        <v>161</v>
      </c>
      <c r="F165" s="210"/>
      <c r="G165" s="71" t="s">
        <v>84</v>
      </c>
      <c r="H165" s="117">
        <f>'пр 9'!H168</f>
        <v>512.73</v>
      </c>
      <c r="I165" s="117">
        <f>'пр 9'!I168</f>
        <v>512.7</v>
      </c>
      <c r="J165" s="117">
        <f>'пр 9'!J168</f>
        <v>512.7</v>
      </c>
    </row>
    <row r="166" spans="1:10" ht="12.75">
      <c r="A166" s="87" t="s">
        <v>165</v>
      </c>
      <c r="B166" s="84" t="s">
        <v>12</v>
      </c>
      <c r="C166" s="84" t="s">
        <v>43</v>
      </c>
      <c r="D166" s="84"/>
      <c r="E166" s="201"/>
      <c r="F166" s="202"/>
      <c r="G166" s="84"/>
      <c r="H166" s="116">
        <f>H167</f>
        <v>8414.455</v>
      </c>
      <c r="I166" s="116">
        <f>I167</f>
        <v>7253</v>
      </c>
      <c r="J166" s="116">
        <f>J167</f>
        <v>7253</v>
      </c>
    </row>
    <row r="167" spans="1:10" ht="22.5" customHeight="1">
      <c r="A167" s="87" t="s">
        <v>42</v>
      </c>
      <c r="B167" s="84" t="s">
        <v>12</v>
      </c>
      <c r="C167" s="84" t="s">
        <v>43</v>
      </c>
      <c r="D167" s="84" t="s">
        <v>10</v>
      </c>
      <c r="E167" s="206" t="s">
        <v>114</v>
      </c>
      <c r="F167" s="208"/>
      <c r="G167" s="84"/>
      <c r="H167" s="116">
        <f>H168+H184</f>
        <v>8414.455</v>
      </c>
      <c r="I167" s="116">
        <f>I168+I184</f>
        <v>7253</v>
      </c>
      <c r="J167" s="116">
        <f>J168+J184</f>
        <v>7253</v>
      </c>
    </row>
    <row r="168" spans="1:10" ht="28.5" customHeight="1">
      <c r="A168" s="107" t="s">
        <v>135</v>
      </c>
      <c r="B168" s="6">
        <v>716</v>
      </c>
      <c r="C168" s="71" t="s">
        <v>43</v>
      </c>
      <c r="D168" s="71" t="s">
        <v>10</v>
      </c>
      <c r="E168" s="213" t="s">
        <v>143</v>
      </c>
      <c r="F168" s="214"/>
      <c r="G168" s="6" t="s">
        <v>87</v>
      </c>
      <c r="H168" s="117">
        <f>H170</f>
        <v>7554</v>
      </c>
      <c r="I168" s="117">
        <f>I170</f>
        <v>7253</v>
      </c>
      <c r="J168" s="117">
        <f>J170</f>
        <v>7253</v>
      </c>
    </row>
    <row r="169" spans="1:10" ht="37.5" customHeight="1">
      <c r="A169" s="107" t="s">
        <v>142</v>
      </c>
      <c r="B169" s="6">
        <v>716</v>
      </c>
      <c r="C169" s="71" t="s">
        <v>43</v>
      </c>
      <c r="D169" s="71" t="s">
        <v>10</v>
      </c>
      <c r="E169" s="213" t="s">
        <v>143</v>
      </c>
      <c r="F169" s="214"/>
      <c r="G169" s="6" t="s">
        <v>87</v>
      </c>
      <c r="H169" s="117">
        <f>H170</f>
        <v>7554</v>
      </c>
      <c r="I169" s="117">
        <f>I170</f>
        <v>7253</v>
      </c>
      <c r="J169" s="117">
        <f>J170</f>
        <v>7253</v>
      </c>
    </row>
    <row r="170" spans="1:10" ht="38.25">
      <c r="A170" s="30" t="s">
        <v>72</v>
      </c>
      <c r="B170" s="5" t="s">
        <v>12</v>
      </c>
      <c r="C170" s="71" t="s">
        <v>43</v>
      </c>
      <c r="D170" s="71" t="s">
        <v>10</v>
      </c>
      <c r="E170" s="213" t="s">
        <v>144</v>
      </c>
      <c r="F170" s="214"/>
      <c r="G170" s="5"/>
      <c r="H170" s="117">
        <f>H171+H174+H177+H181</f>
        <v>7554</v>
      </c>
      <c r="I170" s="117">
        <f>I171+I174+I177+I181</f>
        <v>7253</v>
      </c>
      <c r="J170" s="117">
        <f>J171+J174+J177+J181</f>
        <v>7253</v>
      </c>
    </row>
    <row r="171" spans="1:10" ht="22.5">
      <c r="A171" s="8" t="s">
        <v>119</v>
      </c>
      <c r="B171" s="5" t="s">
        <v>12</v>
      </c>
      <c r="C171" s="71" t="s">
        <v>43</v>
      </c>
      <c r="D171" s="71" t="s">
        <v>10</v>
      </c>
      <c r="E171" s="213" t="s">
        <v>144</v>
      </c>
      <c r="F171" s="214"/>
      <c r="G171" s="5" t="s">
        <v>145</v>
      </c>
      <c r="H171" s="117">
        <f>H173+H172</f>
        <v>6103</v>
      </c>
      <c r="I171" s="117">
        <f>I173+I172</f>
        <v>6103</v>
      </c>
      <c r="J171" s="117">
        <f>J173+J172</f>
        <v>6103</v>
      </c>
    </row>
    <row r="172" spans="1:10" ht="27" customHeight="1">
      <c r="A172" s="73" t="str">
        <f>'пр 7'!A120</f>
        <v>Фонд оплаты труда казенных учреждений и взносы по обязательному социальному страхованию</v>
      </c>
      <c r="B172" s="71" t="s">
        <v>12</v>
      </c>
      <c r="C172" s="71" t="s">
        <v>43</v>
      </c>
      <c r="D172" s="71" t="s">
        <v>10</v>
      </c>
      <c r="E172" s="213" t="s">
        <v>144</v>
      </c>
      <c r="F172" s="214"/>
      <c r="G172" s="71" t="s">
        <v>92</v>
      </c>
      <c r="H172" s="117">
        <f>'пр 9'!H175</f>
        <v>4687</v>
      </c>
      <c r="I172" s="117">
        <f>'пр 9'!I175</f>
        <v>4687</v>
      </c>
      <c r="J172" s="117">
        <f>'пр 9'!J175</f>
        <v>4687</v>
      </c>
    </row>
    <row r="173" spans="1:10" ht="37.5" customHeight="1">
      <c r="A173" s="73" t="str">
        <f>'пр 7'!A121</f>
        <v>Взносы по обязательному социальному страхованию на выплаты по оплате труда работников и иные выплаты работникам учреждений</v>
      </c>
      <c r="B173" s="71" t="s">
        <v>12</v>
      </c>
      <c r="C173" s="71" t="s">
        <v>43</v>
      </c>
      <c r="D173" s="71" t="s">
        <v>10</v>
      </c>
      <c r="E173" s="213" t="s">
        <v>144</v>
      </c>
      <c r="F173" s="214"/>
      <c r="G173" s="71" t="s">
        <v>110</v>
      </c>
      <c r="H173" s="117">
        <f>'пр 9'!H176</f>
        <v>1416</v>
      </c>
      <c r="I173" s="117">
        <f>'пр 9'!I176</f>
        <v>1416</v>
      </c>
      <c r="J173" s="117">
        <f>'пр 9'!J176</f>
        <v>1416</v>
      </c>
    </row>
    <row r="174" spans="1:10" ht="22.5">
      <c r="A174" s="73" t="s">
        <v>121</v>
      </c>
      <c r="B174" s="88" t="s">
        <v>12</v>
      </c>
      <c r="C174" s="71" t="s">
        <v>43</v>
      </c>
      <c r="D174" s="71" t="s">
        <v>10</v>
      </c>
      <c r="E174" s="213" t="s">
        <v>144</v>
      </c>
      <c r="F174" s="214"/>
      <c r="G174" s="84" t="s">
        <v>16</v>
      </c>
      <c r="H174" s="116">
        <f>H176</f>
        <v>50</v>
      </c>
      <c r="I174" s="116">
        <f>I176</f>
        <v>50</v>
      </c>
      <c r="J174" s="116">
        <f>J176</f>
        <v>50</v>
      </c>
    </row>
    <row r="175" spans="1:10" ht="33.75">
      <c r="A175" s="73" t="s">
        <v>128</v>
      </c>
      <c r="B175" s="71" t="s">
        <v>12</v>
      </c>
      <c r="C175" s="71" t="s">
        <v>43</v>
      </c>
      <c r="D175" s="71" t="s">
        <v>10</v>
      </c>
      <c r="E175" s="213" t="s">
        <v>144</v>
      </c>
      <c r="F175" s="214"/>
      <c r="G175" s="71" t="s">
        <v>123</v>
      </c>
      <c r="H175" s="117">
        <f>H176</f>
        <v>50</v>
      </c>
      <c r="I175" s="117">
        <f>I176</f>
        <v>50</v>
      </c>
      <c r="J175" s="117">
        <f>J176</f>
        <v>50</v>
      </c>
    </row>
    <row r="176" spans="1:10" ht="22.5">
      <c r="A176" s="114" t="s">
        <v>97</v>
      </c>
      <c r="B176" s="71" t="s">
        <v>12</v>
      </c>
      <c r="C176" s="71" t="s">
        <v>43</v>
      </c>
      <c r="D176" s="71" t="s">
        <v>10</v>
      </c>
      <c r="E176" s="213" t="s">
        <v>144</v>
      </c>
      <c r="F176" s="214"/>
      <c r="G176" s="71" t="s">
        <v>96</v>
      </c>
      <c r="H176" s="117">
        <f>'пр 9'!H179</f>
        <v>50</v>
      </c>
      <c r="I176" s="117">
        <f>'пр 9'!I179</f>
        <v>50</v>
      </c>
      <c r="J176" s="117">
        <f>'пр 9'!J179</f>
        <v>50</v>
      </c>
    </row>
    <row r="177" spans="1:10" ht="26.25" customHeight="1">
      <c r="A177" s="89" t="s">
        <v>121</v>
      </c>
      <c r="B177" s="88" t="s">
        <v>12</v>
      </c>
      <c r="C177" s="71" t="s">
        <v>43</v>
      </c>
      <c r="D177" s="71" t="s">
        <v>10</v>
      </c>
      <c r="E177" s="213" t="s">
        <v>144</v>
      </c>
      <c r="F177" s="214"/>
      <c r="G177" s="84" t="s">
        <v>16</v>
      </c>
      <c r="H177" s="116">
        <f>H178</f>
        <v>1389</v>
      </c>
      <c r="I177" s="116">
        <f>I178</f>
        <v>1100</v>
      </c>
      <c r="J177" s="116">
        <f>J178</f>
        <v>1100</v>
      </c>
    </row>
    <row r="178" spans="1:10" ht="33.75" customHeight="1">
      <c r="A178" s="73" t="s">
        <v>128</v>
      </c>
      <c r="B178" s="71" t="s">
        <v>12</v>
      </c>
      <c r="C178" s="71" t="s">
        <v>43</v>
      </c>
      <c r="D178" s="71" t="s">
        <v>10</v>
      </c>
      <c r="E178" s="213" t="s">
        <v>144</v>
      </c>
      <c r="F178" s="214"/>
      <c r="G178" s="71" t="s">
        <v>123</v>
      </c>
      <c r="H178" s="117">
        <f>H179+H180</f>
        <v>1389</v>
      </c>
      <c r="I178" s="117">
        <f>I179+I180</f>
        <v>1100</v>
      </c>
      <c r="J178" s="117">
        <f>J179+J180</f>
        <v>1100</v>
      </c>
    </row>
    <row r="179" spans="1:10" ht="41.25" customHeight="1">
      <c r="A179" s="73" t="s">
        <v>124</v>
      </c>
      <c r="B179" s="71" t="s">
        <v>12</v>
      </c>
      <c r="C179" s="71" t="s">
        <v>43</v>
      </c>
      <c r="D179" s="71" t="s">
        <v>10</v>
      </c>
      <c r="E179" s="213" t="s">
        <v>144</v>
      </c>
      <c r="F179" s="214"/>
      <c r="G179" s="71" t="s">
        <v>84</v>
      </c>
      <c r="H179" s="117">
        <f>'пр 9'!H182</f>
        <v>889</v>
      </c>
      <c r="I179" s="117">
        <f>'пр 9'!I182</f>
        <v>800</v>
      </c>
      <c r="J179" s="117">
        <f>'пр 9'!J182</f>
        <v>800</v>
      </c>
    </row>
    <row r="180" spans="1:10" ht="22.5" customHeight="1">
      <c r="A180" s="73" t="s">
        <v>184</v>
      </c>
      <c r="B180" s="71" t="s">
        <v>12</v>
      </c>
      <c r="C180" s="71" t="s">
        <v>43</v>
      </c>
      <c r="D180" s="71" t="s">
        <v>10</v>
      </c>
      <c r="E180" s="213" t="s">
        <v>144</v>
      </c>
      <c r="F180" s="214"/>
      <c r="G180" s="71" t="s">
        <v>183</v>
      </c>
      <c r="H180" s="117">
        <f>'пр 9'!H183</f>
        <v>500</v>
      </c>
      <c r="I180" s="117">
        <f>'пр 9'!I183</f>
        <v>300</v>
      </c>
      <c r="J180" s="117">
        <f>'пр 9'!J183</f>
        <v>300</v>
      </c>
    </row>
    <row r="181" spans="1:10" s="52" customFormat="1" ht="22.5" customHeight="1">
      <c r="A181" s="147" t="s">
        <v>189</v>
      </c>
      <c r="B181" s="88" t="s">
        <v>12</v>
      </c>
      <c r="C181" s="88" t="s">
        <v>43</v>
      </c>
      <c r="D181" s="88" t="s">
        <v>10</v>
      </c>
      <c r="E181" s="221" t="s">
        <v>144</v>
      </c>
      <c r="F181" s="208"/>
      <c r="G181" s="88" t="s">
        <v>187</v>
      </c>
      <c r="H181" s="116">
        <f aca="true" t="shared" si="17" ref="H181:J182">H182</f>
        <v>12</v>
      </c>
      <c r="I181" s="116">
        <f t="shared" si="17"/>
        <v>0</v>
      </c>
      <c r="J181" s="116">
        <f t="shared" si="17"/>
        <v>0</v>
      </c>
    </row>
    <row r="182" spans="1:10" ht="22.5" customHeight="1">
      <c r="A182" s="89" t="s">
        <v>88</v>
      </c>
      <c r="B182" s="71" t="s">
        <v>12</v>
      </c>
      <c r="C182" s="71" t="s">
        <v>43</v>
      </c>
      <c r="D182" s="71" t="s">
        <v>10</v>
      </c>
      <c r="E182" s="213" t="s">
        <v>144</v>
      </c>
      <c r="F182" s="214"/>
      <c r="G182" s="71" t="s">
        <v>186</v>
      </c>
      <c r="H182" s="117">
        <f t="shared" si="17"/>
        <v>12</v>
      </c>
      <c r="I182" s="117">
        <f t="shared" si="17"/>
        <v>0</v>
      </c>
      <c r="J182" s="117">
        <f t="shared" si="17"/>
        <v>0</v>
      </c>
    </row>
    <row r="183" spans="1:10" ht="22.5" customHeight="1">
      <c r="A183" s="73" t="s">
        <v>188</v>
      </c>
      <c r="B183" s="71" t="s">
        <v>12</v>
      </c>
      <c r="C183" s="71" t="s">
        <v>43</v>
      </c>
      <c r="D183" s="71" t="s">
        <v>10</v>
      </c>
      <c r="E183" s="213" t="s">
        <v>144</v>
      </c>
      <c r="F183" s="214"/>
      <c r="G183" s="71" t="s">
        <v>185</v>
      </c>
      <c r="H183" s="117">
        <f>'пр 9'!H186</f>
        <v>12</v>
      </c>
      <c r="I183" s="117">
        <f>'пр 9'!I186</f>
        <v>0</v>
      </c>
      <c r="J183" s="117">
        <f>'пр 9'!J186</f>
        <v>0</v>
      </c>
    </row>
    <row r="184" spans="1:10" ht="61.5" customHeight="1">
      <c r="A184" s="147" t="s">
        <v>174</v>
      </c>
      <c r="B184" s="88" t="s">
        <v>12</v>
      </c>
      <c r="C184" s="88" t="s">
        <v>43</v>
      </c>
      <c r="D184" s="88" t="s">
        <v>10</v>
      </c>
      <c r="E184" s="254" t="s">
        <v>175</v>
      </c>
      <c r="F184" s="255"/>
      <c r="G184" s="17" t="s">
        <v>87</v>
      </c>
      <c r="H184" s="116">
        <f>H185</f>
        <v>860.455</v>
      </c>
      <c r="I184" s="116">
        <f aca="true" t="shared" si="18" ref="I184:J186">I185</f>
        <v>0</v>
      </c>
      <c r="J184" s="116">
        <f t="shared" si="18"/>
        <v>0</v>
      </c>
    </row>
    <row r="185" spans="1:10" ht="27.75" customHeight="1">
      <c r="A185" s="73" t="s">
        <v>121</v>
      </c>
      <c r="B185" s="71" t="s">
        <v>12</v>
      </c>
      <c r="C185" s="71" t="s">
        <v>43</v>
      </c>
      <c r="D185" s="71" t="s">
        <v>10</v>
      </c>
      <c r="E185" s="215" t="s">
        <v>175</v>
      </c>
      <c r="F185" s="216"/>
      <c r="G185" s="74" t="s">
        <v>16</v>
      </c>
      <c r="H185" s="117">
        <f>H186</f>
        <v>860.455</v>
      </c>
      <c r="I185" s="117">
        <f t="shared" si="18"/>
        <v>0</v>
      </c>
      <c r="J185" s="117">
        <f t="shared" si="18"/>
        <v>0</v>
      </c>
    </row>
    <row r="186" spans="1:10" ht="36.75" customHeight="1">
      <c r="A186" s="73" t="s">
        <v>128</v>
      </c>
      <c r="B186" s="71" t="s">
        <v>12</v>
      </c>
      <c r="C186" s="71" t="s">
        <v>43</v>
      </c>
      <c r="D186" s="71" t="s">
        <v>10</v>
      </c>
      <c r="E186" s="215" t="s">
        <v>175</v>
      </c>
      <c r="F186" s="216"/>
      <c r="G186" s="71" t="s">
        <v>123</v>
      </c>
      <c r="H186" s="117">
        <f>H187</f>
        <v>860.455</v>
      </c>
      <c r="I186" s="117">
        <f t="shared" si="18"/>
        <v>0</v>
      </c>
      <c r="J186" s="117">
        <f t="shared" si="18"/>
        <v>0</v>
      </c>
    </row>
    <row r="187" spans="1:10" ht="34.5" customHeight="1">
      <c r="A187" s="73" t="s">
        <v>124</v>
      </c>
      <c r="B187" s="71" t="s">
        <v>12</v>
      </c>
      <c r="C187" s="71" t="s">
        <v>43</v>
      </c>
      <c r="D187" s="71" t="s">
        <v>10</v>
      </c>
      <c r="E187" s="215" t="s">
        <v>175</v>
      </c>
      <c r="F187" s="216"/>
      <c r="G187" s="71" t="s">
        <v>84</v>
      </c>
      <c r="H187" s="117">
        <f>'пр 9'!H190</f>
        <v>860.455</v>
      </c>
      <c r="I187" s="117">
        <f>'пр 9'!I190</f>
        <v>0</v>
      </c>
      <c r="J187" s="117">
        <f>'пр 9'!J190</f>
        <v>0</v>
      </c>
    </row>
    <row r="188" spans="1:10" ht="15" customHeight="1">
      <c r="A188" s="87" t="s">
        <v>149</v>
      </c>
      <c r="B188" s="84" t="s">
        <v>12</v>
      </c>
      <c r="C188" s="84" t="s">
        <v>68</v>
      </c>
      <c r="D188" s="84"/>
      <c r="E188" s="201"/>
      <c r="F188" s="202"/>
      <c r="G188" s="84"/>
      <c r="H188" s="116">
        <f aca="true" t="shared" si="19" ref="H188:J193">H189</f>
        <v>350</v>
      </c>
      <c r="I188" s="116">
        <f t="shared" si="19"/>
        <v>350</v>
      </c>
      <c r="J188" s="116">
        <f t="shared" si="19"/>
        <v>350</v>
      </c>
    </row>
    <row r="189" spans="1:10" ht="15" customHeight="1">
      <c r="A189" s="87" t="s">
        <v>149</v>
      </c>
      <c r="B189" s="84" t="s">
        <v>12</v>
      </c>
      <c r="C189" s="84" t="s">
        <v>68</v>
      </c>
      <c r="D189" s="84" t="s">
        <v>10</v>
      </c>
      <c r="E189" s="206" t="s">
        <v>114</v>
      </c>
      <c r="F189" s="208"/>
      <c r="G189" s="84"/>
      <c r="H189" s="116">
        <f t="shared" si="19"/>
        <v>350</v>
      </c>
      <c r="I189" s="116">
        <f t="shared" si="19"/>
        <v>350</v>
      </c>
      <c r="J189" s="116">
        <f t="shared" si="19"/>
        <v>350</v>
      </c>
    </row>
    <row r="190" spans="1:10" s="72" customFormat="1" ht="15" customHeight="1">
      <c r="A190" s="107" t="s">
        <v>113</v>
      </c>
      <c r="B190" s="6">
        <v>716</v>
      </c>
      <c r="C190" s="85" t="s">
        <v>68</v>
      </c>
      <c r="D190" s="85" t="s">
        <v>10</v>
      </c>
      <c r="E190" s="201" t="s">
        <v>118</v>
      </c>
      <c r="F190" s="203"/>
      <c r="G190" s="6" t="s">
        <v>87</v>
      </c>
      <c r="H190" s="117">
        <f t="shared" si="19"/>
        <v>350</v>
      </c>
      <c r="I190" s="117">
        <f t="shared" si="19"/>
        <v>350</v>
      </c>
      <c r="J190" s="117">
        <f t="shared" si="19"/>
        <v>350</v>
      </c>
    </row>
    <row r="191" spans="1:10" s="72" customFormat="1" ht="38.25" customHeight="1">
      <c r="A191" s="107" t="s">
        <v>117</v>
      </c>
      <c r="B191" s="6">
        <v>716</v>
      </c>
      <c r="C191" s="85" t="s">
        <v>68</v>
      </c>
      <c r="D191" s="85" t="s">
        <v>10</v>
      </c>
      <c r="E191" s="201" t="s">
        <v>118</v>
      </c>
      <c r="F191" s="203"/>
      <c r="G191" s="6" t="s">
        <v>87</v>
      </c>
      <c r="H191" s="117">
        <f t="shared" si="19"/>
        <v>350</v>
      </c>
      <c r="I191" s="117">
        <f t="shared" si="19"/>
        <v>350</v>
      </c>
      <c r="J191" s="117">
        <f t="shared" si="19"/>
        <v>350</v>
      </c>
    </row>
    <row r="192" spans="1:10" s="72" customFormat="1" ht="25.5" customHeight="1">
      <c r="A192" s="30" t="s">
        <v>63</v>
      </c>
      <c r="B192" s="6">
        <v>716</v>
      </c>
      <c r="C192" s="85" t="s">
        <v>68</v>
      </c>
      <c r="D192" s="85" t="s">
        <v>10</v>
      </c>
      <c r="E192" s="201" t="s">
        <v>118</v>
      </c>
      <c r="F192" s="203"/>
      <c r="G192" s="6" t="s">
        <v>87</v>
      </c>
      <c r="H192" s="117">
        <f t="shared" si="19"/>
        <v>350</v>
      </c>
      <c r="I192" s="117">
        <f t="shared" si="19"/>
        <v>350</v>
      </c>
      <c r="J192" s="117">
        <f t="shared" si="19"/>
        <v>350</v>
      </c>
    </row>
    <row r="193" spans="1:10" s="72" customFormat="1" ht="24" customHeight="1">
      <c r="A193" s="30" t="s">
        <v>182</v>
      </c>
      <c r="B193" s="6">
        <v>716</v>
      </c>
      <c r="C193" s="85" t="s">
        <v>68</v>
      </c>
      <c r="D193" s="85" t="s">
        <v>10</v>
      </c>
      <c r="E193" s="201" t="s">
        <v>150</v>
      </c>
      <c r="F193" s="202"/>
      <c r="G193" s="6" t="s">
        <v>87</v>
      </c>
      <c r="H193" s="117">
        <f t="shared" si="19"/>
        <v>350</v>
      </c>
      <c r="I193" s="117">
        <f t="shared" si="19"/>
        <v>350</v>
      </c>
      <c r="J193" s="117">
        <f t="shared" si="19"/>
        <v>350</v>
      </c>
    </row>
    <row r="194" spans="1:10" s="72" customFormat="1" ht="25.5" customHeight="1">
      <c r="A194" s="89" t="s">
        <v>151</v>
      </c>
      <c r="B194" s="88" t="s">
        <v>12</v>
      </c>
      <c r="C194" s="85" t="s">
        <v>68</v>
      </c>
      <c r="D194" s="85" t="s">
        <v>10</v>
      </c>
      <c r="E194" s="201" t="s">
        <v>150</v>
      </c>
      <c r="F194" s="202"/>
      <c r="G194" s="84" t="s">
        <v>22</v>
      </c>
      <c r="H194" s="116">
        <f>H196</f>
        <v>350</v>
      </c>
      <c r="I194" s="116">
        <f>I196</f>
        <v>350</v>
      </c>
      <c r="J194" s="116">
        <f>J196</f>
        <v>350</v>
      </c>
    </row>
    <row r="195" spans="1:10" s="72" customFormat="1" ht="27" customHeight="1">
      <c r="A195" s="30" t="s">
        <v>152</v>
      </c>
      <c r="B195" s="88" t="s">
        <v>12</v>
      </c>
      <c r="C195" s="85" t="s">
        <v>68</v>
      </c>
      <c r="D195" s="85" t="s">
        <v>10</v>
      </c>
      <c r="E195" s="201" t="s">
        <v>150</v>
      </c>
      <c r="F195" s="202"/>
      <c r="G195" s="84" t="s">
        <v>24</v>
      </c>
      <c r="H195" s="117">
        <f>H196</f>
        <v>350</v>
      </c>
      <c r="I195" s="117">
        <f>I196</f>
        <v>350</v>
      </c>
      <c r="J195" s="117">
        <f>J196</f>
        <v>350</v>
      </c>
    </row>
    <row r="196" spans="1:10" s="72" customFormat="1" ht="21" customHeight="1">
      <c r="A196" s="30" t="s">
        <v>154</v>
      </c>
      <c r="B196" s="88" t="s">
        <v>12</v>
      </c>
      <c r="C196" s="85" t="s">
        <v>68</v>
      </c>
      <c r="D196" s="85" t="s">
        <v>10</v>
      </c>
      <c r="E196" s="201" t="s">
        <v>150</v>
      </c>
      <c r="F196" s="202"/>
      <c r="G196" s="84" t="s">
        <v>153</v>
      </c>
      <c r="H196" s="117">
        <f>'пр 9'!H199</f>
        <v>350</v>
      </c>
      <c r="I196" s="117">
        <f>'пр 9'!I199</f>
        <v>350</v>
      </c>
      <c r="J196" s="117">
        <f>'пр 9'!J199</f>
        <v>350</v>
      </c>
    </row>
    <row r="197" spans="1:10" s="72" customFormat="1" ht="30" customHeight="1">
      <c r="A197" s="137" t="s">
        <v>166</v>
      </c>
      <c r="B197" s="138" t="s">
        <v>12</v>
      </c>
      <c r="C197" s="65" t="s">
        <v>49</v>
      </c>
      <c r="D197" s="65" t="s">
        <v>10</v>
      </c>
      <c r="E197" s="219"/>
      <c r="F197" s="220"/>
      <c r="G197" s="139"/>
      <c r="H197" s="140">
        <f aca="true" t="shared" si="20" ref="H197:J198">H198</f>
        <v>47.31777</v>
      </c>
      <c r="I197" s="140">
        <f t="shared" si="20"/>
        <v>16</v>
      </c>
      <c r="J197" s="140">
        <f t="shared" si="20"/>
        <v>19</v>
      </c>
    </row>
    <row r="198" spans="1:10" s="72" customFormat="1" ht="19.5" customHeight="1">
      <c r="A198" s="142" t="s">
        <v>158</v>
      </c>
      <c r="B198" s="138" t="s">
        <v>12</v>
      </c>
      <c r="C198" s="65" t="s">
        <v>49</v>
      </c>
      <c r="D198" s="65" t="s">
        <v>10</v>
      </c>
      <c r="E198" s="217" t="s">
        <v>159</v>
      </c>
      <c r="F198" s="218"/>
      <c r="G198" s="139"/>
      <c r="H198" s="143">
        <f t="shared" si="20"/>
        <v>47.31777</v>
      </c>
      <c r="I198" s="143">
        <f t="shared" si="20"/>
        <v>16</v>
      </c>
      <c r="J198" s="143">
        <f t="shared" si="20"/>
        <v>19</v>
      </c>
    </row>
    <row r="199" spans="1:10" s="72" customFormat="1" ht="18.75" customHeight="1">
      <c r="A199" s="142" t="s">
        <v>158</v>
      </c>
      <c r="B199" s="138" t="s">
        <v>12</v>
      </c>
      <c r="C199" s="65" t="s">
        <v>49</v>
      </c>
      <c r="D199" s="65" t="s">
        <v>10</v>
      </c>
      <c r="E199" s="217" t="s">
        <v>159</v>
      </c>
      <c r="F199" s="218"/>
      <c r="G199" s="139" t="s">
        <v>160</v>
      </c>
      <c r="H199" s="143">
        <f>'пр 9'!H202</f>
        <v>47.31777</v>
      </c>
      <c r="I199" s="143">
        <f>'пр 9'!I202</f>
        <v>16</v>
      </c>
      <c r="J199" s="143">
        <f>'пр 9'!J202</f>
        <v>19</v>
      </c>
    </row>
    <row r="200" spans="1:10" s="72" customFormat="1" ht="33.75" customHeight="1">
      <c r="A200" s="104" t="s">
        <v>167</v>
      </c>
      <c r="B200" s="84" t="s">
        <v>12</v>
      </c>
      <c r="C200" s="85" t="s">
        <v>50</v>
      </c>
      <c r="D200" s="85"/>
      <c r="E200" s="206"/>
      <c r="F200" s="207"/>
      <c r="G200" s="85"/>
      <c r="H200" s="116">
        <f>H201</f>
        <v>153.14338</v>
      </c>
      <c r="I200" s="116">
        <f aca="true" t="shared" si="21" ref="I200:J204">I201</f>
        <v>0</v>
      </c>
      <c r="J200" s="116">
        <f t="shared" si="21"/>
        <v>0</v>
      </c>
    </row>
    <row r="201" spans="1:10" s="141" customFormat="1" ht="30" customHeight="1">
      <c r="A201" s="104" t="s">
        <v>146</v>
      </c>
      <c r="B201" s="84" t="s">
        <v>12</v>
      </c>
      <c r="C201" s="85" t="s">
        <v>50</v>
      </c>
      <c r="D201" s="85" t="s">
        <v>33</v>
      </c>
      <c r="E201" s="206" t="s">
        <v>114</v>
      </c>
      <c r="F201" s="207"/>
      <c r="G201" s="85" t="s">
        <v>87</v>
      </c>
      <c r="H201" s="117">
        <f>H202</f>
        <v>153.14338</v>
      </c>
      <c r="I201" s="117">
        <f t="shared" si="21"/>
        <v>0</v>
      </c>
      <c r="J201" s="117">
        <f t="shared" si="21"/>
        <v>0</v>
      </c>
    </row>
    <row r="202" spans="1:10" s="63" customFormat="1" ht="30" customHeight="1">
      <c r="A202" s="107" t="s">
        <v>113</v>
      </c>
      <c r="B202" s="84" t="s">
        <v>12</v>
      </c>
      <c r="C202" s="85" t="s">
        <v>50</v>
      </c>
      <c r="D202" s="85" t="s">
        <v>33</v>
      </c>
      <c r="E202" s="201" t="s">
        <v>115</v>
      </c>
      <c r="F202" s="203"/>
      <c r="G202" s="85"/>
      <c r="H202" s="117">
        <f>H203</f>
        <v>153.14338</v>
      </c>
      <c r="I202" s="117">
        <f t="shared" si="21"/>
        <v>0</v>
      </c>
      <c r="J202" s="117">
        <f t="shared" si="21"/>
        <v>0</v>
      </c>
    </row>
    <row r="203" spans="1:10" s="63" customFormat="1" ht="38.25" customHeight="1">
      <c r="A203" s="107" t="s">
        <v>117</v>
      </c>
      <c r="B203" s="84" t="s">
        <v>12</v>
      </c>
      <c r="C203" s="85" t="s">
        <v>50</v>
      </c>
      <c r="D203" s="85" t="s">
        <v>33</v>
      </c>
      <c r="E203" s="201" t="s">
        <v>115</v>
      </c>
      <c r="F203" s="202"/>
      <c r="G203" s="85"/>
      <c r="H203" s="117">
        <f>H204</f>
        <v>153.14338</v>
      </c>
      <c r="I203" s="117">
        <f t="shared" si="21"/>
        <v>0</v>
      </c>
      <c r="J203" s="117">
        <f t="shared" si="21"/>
        <v>0</v>
      </c>
    </row>
    <row r="204" spans="1:10" s="72" customFormat="1" ht="21" customHeight="1">
      <c r="A204" s="30" t="s">
        <v>44</v>
      </c>
      <c r="B204" s="71" t="s">
        <v>12</v>
      </c>
      <c r="C204" s="76" t="s">
        <v>50</v>
      </c>
      <c r="D204" s="76" t="s">
        <v>33</v>
      </c>
      <c r="E204" s="201" t="s">
        <v>109</v>
      </c>
      <c r="F204" s="202"/>
      <c r="G204" s="76"/>
      <c r="H204" s="117">
        <f>H205</f>
        <v>153.14338</v>
      </c>
      <c r="I204" s="117">
        <f t="shared" si="21"/>
        <v>0</v>
      </c>
      <c r="J204" s="117">
        <f t="shared" si="21"/>
        <v>0</v>
      </c>
    </row>
    <row r="205" spans="1:10" s="72" customFormat="1" ht="16.5" customHeight="1">
      <c r="A205" s="73" t="s">
        <v>147</v>
      </c>
      <c r="B205" s="71" t="s">
        <v>12</v>
      </c>
      <c r="C205" s="71" t="s">
        <v>50</v>
      </c>
      <c r="D205" s="71" t="s">
        <v>33</v>
      </c>
      <c r="E205" s="201" t="s">
        <v>148</v>
      </c>
      <c r="F205" s="202"/>
      <c r="G205" s="70">
        <v>500</v>
      </c>
      <c r="H205" s="117">
        <f>H206+H207+H208+H209+H210+H211</f>
        <v>153.14338</v>
      </c>
      <c r="I205" s="117">
        <f>I206+I207+I208+I209+I210+I211</f>
        <v>0</v>
      </c>
      <c r="J205" s="117">
        <f>J206+J207+J208+J209+J210+J211</f>
        <v>0</v>
      </c>
    </row>
    <row r="206" spans="1:10" s="72" customFormat="1" ht="26.25" customHeight="1">
      <c r="A206" s="105" t="s">
        <v>45</v>
      </c>
      <c r="B206" s="71" t="s">
        <v>12</v>
      </c>
      <c r="C206" s="71" t="s">
        <v>50</v>
      </c>
      <c r="D206" s="71" t="s">
        <v>33</v>
      </c>
      <c r="E206" s="201" t="s">
        <v>148</v>
      </c>
      <c r="F206" s="202"/>
      <c r="G206" s="70">
        <v>540</v>
      </c>
      <c r="H206" s="117">
        <f>'пр 9'!H209</f>
        <v>153.14338</v>
      </c>
      <c r="I206" s="117">
        <f>'пр 9'!I209</f>
        <v>0</v>
      </c>
      <c r="J206" s="117">
        <f>'пр 9'!J209</f>
        <v>0</v>
      </c>
    </row>
    <row r="207" spans="1:10" s="72" customFormat="1" ht="39" customHeight="1">
      <c r="A207"/>
      <c r="B207"/>
      <c r="C207"/>
      <c r="D207"/>
      <c r="E207"/>
      <c r="F207"/>
      <c r="G207"/>
      <c r="H207" s="50"/>
      <c r="I207" s="50"/>
      <c r="J207" s="50"/>
    </row>
    <row r="208" spans="1:10" s="72" customFormat="1" ht="45.75" customHeight="1">
      <c r="A208"/>
      <c r="B208"/>
      <c r="C208"/>
      <c r="D208"/>
      <c r="E208"/>
      <c r="F208"/>
      <c r="G208"/>
      <c r="H208" s="50"/>
      <c r="I208" s="50"/>
      <c r="J208" s="50"/>
    </row>
    <row r="209" spans="1:10" s="78" customFormat="1" ht="26.25" customHeight="1">
      <c r="A209"/>
      <c r="B209"/>
      <c r="C209"/>
      <c r="D209"/>
      <c r="E209"/>
      <c r="F209"/>
      <c r="G209"/>
      <c r="H209" s="50"/>
      <c r="I209" s="50"/>
      <c r="J209" s="50"/>
    </row>
    <row r="210" spans="1:10" s="78" customFormat="1" ht="24.75" customHeight="1">
      <c r="A210"/>
      <c r="B210"/>
      <c r="C210"/>
      <c r="D210"/>
      <c r="E210"/>
      <c r="F210"/>
      <c r="G210"/>
      <c r="H210" s="50"/>
      <c r="I210" s="50"/>
      <c r="J210" s="50"/>
    </row>
    <row r="211" ht="12.75" customHeight="1"/>
  </sheetData>
  <sheetProtection/>
  <mergeCells count="205">
    <mergeCell ref="E1:H1"/>
    <mergeCell ref="A2:H2"/>
    <mergeCell ref="A9:A10"/>
    <mergeCell ref="B9:G9"/>
    <mergeCell ref="E10:F10"/>
    <mergeCell ref="A3:J3"/>
    <mergeCell ref="A4:J4"/>
    <mergeCell ref="A5:J5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4:F134"/>
    <mergeCell ref="E140:F140"/>
    <mergeCell ref="E141:F141"/>
    <mergeCell ref="E142:F142"/>
    <mergeCell ref="E133:F133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H9:J9"/>
    <mergeCell ref="E135:F135"/>
    <mergeCell ref="E136:F136"/>
    <mergeCell ref="E137:F137"/>
    <mergeCell ref="E138:F138"/>
    <mergeCell ref="E139:F1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4"/>
  <sheetViews>
    <sheetView zoomScalePageLayoutView="0" workbookViewId="0" topLeftCell="A173">
      <selection activeCell="L178" sqref="L178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8" width="10.125" style="0" customWidth="1"/>
    <col min="9" max="11" width="13.625" style="50" customWidth="1"/>
  </cols>
  <sheetData>
    <row r="1" spans="5:11" ht="18" customHeight="1">
      <c r="E1" s="236"/>
      <c r="F1" s="236"/>
      <c r="G1" s="236"/>
      <c r="H1" s="236"/>
      <c r="I1" s="236"/>
      <c r="J1" s="2"/>
      <c r="K1" s="144"/>
    </row>
    <row r="2" spans="1:11" ht="13.5" customHeight="1">
      <c r="A2" s="243"/>
      <c r="B2" s="243"/>
      <c r="C2" s="243"/>
      <c r="D2" s="243"/>
      <c r="E2" s="243"/>
      <c r="F2" s="243"/>
      <c r="G2" s="243"/>
      <c r="H2" s="243"/>
      <c r="I2" s="243"/>
      <c r="J2" s="2"/>
      <c r="K2" s="144"/>
    </row>
    <row r="3" spans="1:11" ht="24.75" customHeight="1">
      <c r="A3" s="278" t="s">
        <v>213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18.75" customHeight="1">
      <c r="A4" s="258" t="s">
        <v>190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11" ht="18.75" customHeight="1">
      <c r="A5" s="279" t="s">
        <v>214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</row>
    <row r="6" spans="1:11" ht="18.7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ht="12.75">
      <c r="A7" s="3"/>
      <c r="B7" s="3"/>
      <c r="C7" s="3"/>
      <c r="D7" s="3"/>
      <c r="E7" s="3"/>
      <c r="F7" s="3"/>
      <c r="G7" s="3"/>
      <c r="H7" s="3"/>
      <c r="I7" s="62"/>
      <c r="J7" s="62"/>
      <c r="K7" s="62"/>
    </row>
    <row r="9" spans="1:11" ht="57" customHeight="1">
      <c r="A9" s="232" t="s">
        <v>0</v>
      </c>
      <c r="B9" s="256" t="s">
        <v>191</v>
      </c>
      <c r="C9" s="256"/>
      <c r="D9" s="256"/>
      <c r="E9" s="256"/>
      <c r="F9" s="256"/>
      <c r="G9" s="256"/>
      <c r="H9" s="155" t="s">
        <v>211</v>
      </c>
      <c r="I9" s="251" t="s">
        <v>192</v>
      </c>
      <c r="J9" s="252"/>
      <c r="K9" s="253"/>
    </row>
    <row r="10" spans="1:11" ht="65.25" customHeight="1">
      <c r="A10" s="232"/>
      <c r="B10" s="57" t="s">
        <v>193</v>
      </c>
      <c r="C10" s="56" t="s">
        <v>194</v>
      </c>
      <c r="D10" s="57" t="s">
        <v>195</v>
      </c>
      <c r="E10" s="237" t="s">
        <v>196</v>
      </c>
      <c r="F10" s="238"/>
      <c r="G10" s="56" t="s">
        <v>197</v>
      </c>
      <c r="H10" s="56" t="s">
        <v>212</v>
      </c>
      <c r="I10" s="153" t="s">
        <v>198</v>
      </c>
      <c r="J10" s="153" t="s">
        <v>199</v>
      </c>
      <c r="K10" s="153" t="s">
        <v>200</v>
      </c>
    </row>
    <row r="11" spans="1:11" ht="12.75">
      <c r="A11" s="1">
        <v>1</v>
      </c>
      <c r="B11" s="1">
        <v>2</v>
      </c>
      <c r="C11" s="1">
        <v>3</v>
      </c>
      <c r="D11" s="1">
        <v>4</v>
      </c>
      <c r="E11" s="235">
        <v>5</v>
      </c>
      <c r="F11" s="214"/>
      <c r="G11" s="1">
        <v>7</v>
      </c>
      <c r="H11" s="1"/>
      <c r="I11" s="49">
        <v>8</v>
      </c>
      <c r="J11" s="49">
        <v>9</v>
      </c>
      <c r="K11" s="49">
        <v>10</v>
      </c>
    </row>
    <row r="12" spans="1:11" ht="12.75">
      <c r="A12" s="28" t="s">
        <v>8</v>
      </c>
      <c r="B12" s="4"/>
      <c r="C12" s="4"/>
      <c r="D12" s="4"/>
      <c r="E12" s="213"/>
      <c r="F12" s="214"/>
      <c r="G12" s="4"/>
      <c r="H12" s="4"/>
      <c r="I12" s="113">
        <f>I13+I107+I157+I221+I139+I274+I120+I260+I270</f>
        <v>36636.00785</v>
      </c>
      <c r="J12" s="113">
        <f>J13+J107+J157+J221+J139+J274+J120+J260+J270</f>
        <v>45802.64</v>
      </c>
      <c r="K12" s="113">
        <f>K13+K107+K157+K221+K139+K274+K120+K260+K270</f>
        <v>28211.709</v>
      </c>
    </row>
    <row r="13" spans="1:11" ht="29.25" customHeight="1">
      <c r="A13" s="7" t="s">
        <v>9</v>
      </c>
      <c r="B13" s="13">
        <v>716</v>
      </c>
      <c r="C13" s="17" t="s">
        <v>10</v>
      </c>
      <c r="D13" s="22"/>
      <c r="E13" s="213"/>
      <c r="F13" s="214"/>
      <c r="G13" s="22"/>
      <c r="H13" s="22"/>
      <c r="I13" s="116">
        <f>I14+I24+I34+I100+I92</f>
        <v>19312.139000000003</v>
      </c>
      <c r="J13" s="116">
        <f>J14+J24+J34+J100+J92</f>
        <v>16912.639</v>
      </c>
      <c r="K13" s="116">
        <f>K14+K24+K34+K100+K92</f>
        <v>16912.639</v>
      </c>
    </row>
    <row r="14" spans="1:11" ht="51.75" customHeight="1">
      <c r="A14" s="20" t="s">
        <v>162</v>
      </c>
      <c r="B14" s="13">
        <v>716</v>
      </c>
      <c r="C14" s="17" t="s">
        <v>10</v>
      </c>
      <c r="D14" s="17" t="s">
        <v>11</v>
      </c>
      <c r="E14" s="221" t="s">
        <v>114</v>
      </c>
      <c r="F14" s="208"/>
      <c r="G14" s="17" t="s">
        <v>87</v>
      </c>
      <c r="H14" s="17"/>
      <c r="I14" s="116">
        <f>I17</f>
        <v>1771.539</v>
      </c>
      <c r="J14" s="116">
        <f>J17</f>
        <v>1771.539</v>
      </c>
      <c r="K14" s="116">
        <f>K17</f>
        <v>1771.539</v>
      </c>
    </row>
    <row r="15" spans="1:11" ht="27" customHeight="1">
      <c r="A15" s="30" t="s">
        <v>113</v>
      </c>
      <c r="B15" s="1">
        <v>716</v>
      </c>
      <c r="C15" s="6" t="s">
        <v>10</v>
      </c>
      <c r="D15" s="6" t="s">
        <v>11</v>
      </c>
      <c r="E15" s="201" t="s">
        <v>115</v>
      </c>
      <c r="F15" s="202"/>
      <c r="G15" s="6" t="s">
        <v>87</v>
      </c>
      <c r="H15" s="6"/>
      <c r="I15" s="117">
        <f>I17</f>
        <v>1771.539</v>
      </c>
      <c r="J15" s="117">
        <f>J17</f>
        <v>1771.539</v>
      </c>
      <c r="K15" s="117">
        <f>K17</f>
        <v>1771.539</v>
      </c>
    </row>
    <row r="16" spans="1:11" ht="40.5" customHeight="1">
      <c r="A16" s="30" t="s">
        <v>117</v>
      </c>
      <c r="B16" s="1">
        <v>716</v>
      </c>
      <c r="C16" s="6" t="s">
        <v>10</v>
      </c>
      <c r="D16" s="6" t="s">
        <v>11</v>
      </c>
      <c r="E16" s="201" t="s">
        <v>115</v>
      </c>
      <c r="F16" s="202"/>
      <c r="G16" s="6" t="s">
        <v>87</v>
      </c>
      <c r="H16" s="6"/>
      <c r="I16" s="117">
        <f>I17</f>
        <v>1771.539</v>
      </c>
      <c r="J16" s="117">
        <f aca="true" t="shared" si="0" ref="J16:K18">J17</f>
        <v>1771.539</v>
      </c>
      <c r="K16" s="117">
        <f t="shared" si="0"/>
        <v>1771.539</v>
      </c>
    </row>
    <row r="17" spans="1:11" ht="38.25">
      <c r="A17" s="91" t="s">
        <v>63</v>
      </c>
      <c r="B17" s="115">
        <v>716</v>
      </c>
      <c r="C17" s="71" t="s">
        <v>10</v>
      </c>
      <c r="D17" s="71" t="s">
        <v>11</v>
      </c>
      <c r="E17" s="209" t="s">
        <v>109</v>
      </c>
      <c r="F17" s="224"/>
      <c r="G17" s="71" t="s">
        <v>87</v>
      </c>
      <c r="H17" s="71"/>
      <c r="I17" s="117">
        <f>I18</f>
        <v>1771.539</v>
      </c>
      <c r="J17" s="117">
        <f t="shared" si="0"/>
        <v>1771.539</v>
      </c>
      <c r="K17" s="117">
        <f t="shared" si="0"/>
        <v>1771.539</v>
      </c>
    </row>
    <row r="18" spans="1:11" ht="22.5">
      <c r="A18" s="73" t="s">
        <v>64</v>
      </c>
      <c r="B18" s="71" t="s">
        <v>12</v>
      </c>
      <c r="C18" s="71" t="s">
        <v>10</v>
      </c>
      <c r="D18" s="71" t="s">
        <v>11</v>
      </c>
      <c r="E18" s="209" t="s">
        <v>108</v>
      </c>
      <c r="F18" s="224"/>
      <c r="G18" s="71" t="s">
        <v>87</v>
      </c>
      <c r="H18" s="71"/>
      <c r="I18" s="117">
        <f>I19</f>
        <v>1771.539</v>
      </c>
      <c r="J18" s="117">
        <f t="shared" si="0"/>
        <v>1771.539</v>
      </c>
      <c r="K18" s="117">
        <f t="shared" si="0"/>
        <v>1771.539</v>
      </c>
    </row>
    <row r="19" spans="1:11" ht="27.75" customHeight="1">
      <c r="A19" s="73" t="s">
        <v>119</v>
      </c>
      <c r="B19" s="71" t="s">
        <v>12</v>
      </c>
      <c r="C19" s="71" t="s">
        <v>10</v>
      </c>
      <c r="D19" s="71" t="s">
        <v>11</v>
      </c>
      <c r="E19" s="209" t="s">
        <v>108</v>
      </c>
      <c r="F19" s="224"/>
      <c r="G19" s="71" t="s">
        <v>112</v>
      </c>
      <c r="H19" s="71"/>
      <c r="I19" s="117">
        <f>I22+I20</f>
        <v>1771.539</v>
      </c>
      <c r="J19" s="117">
        <f>J22+J20</f>
        <v>1771.539</v>
      </c>
      <c r="K19" s="117">
        <f>K22+K20</f>
        <v>1771.539</v>
      </c>
    </row>
    <row r="20" spans="1:11" s="72" customFormat="1" ht="27" customHeight="1">
      <c r="A20" s="73" t="s">
        <v>120</v>
      </c>
      <c r="B20" s="71" t="s">
        <v>12</v>
      </c>
      <c r="C20" s="71" t="s">
        <v>10</v>
      </c>
      <c r="D20" s="71" t="s">
        <v>11</v>
      </c>
      <c r="E20" s="209" t="s">
        <v>108</v>
      </c>
      <c r="F20" s="224"/>
      <c r="G20" s="71" t="s">
        <v>80</v>
      </c>
      <c r="H20" s="71"/>
      <c r="I20" s="117">
        <f>'пр 9'!H18</f>
        <v>1360.629</v>
      </c>
      <c r="J20" s="117">
        <f>'пр 9'!I18</f>
        <v>1360.629</v>
      </c>
      <c r="K20" s="117">
        <f>'пр 9'!J18</f>
        <v>1360.629</v>
      </c>
    </row>
    <row r="21" spans="1:11" s="160" customFormat="1" ht="19.5" customHeight="1">
      <c r="A21" s="168" t="s">
        <v>222</v>
      </c>
      <c r="B21" s="157" t="s">
        <v>12</v>
      </c>
      <c r="C21" s="157" t="s">
        <v>10</v>
      </c>
      <c r="D21" s="157" t="s">
        <v>11</v>
      </c>
      <c r="E21" s="268" t="s">
        <v>108</v>
      </c>
      <c r="F21" s="270"/>
      <c r="G21" s="157" t="s">
        <v>80</v>
      </c>
      <c r="H21" s="157" t="s">
        <v>215</v>
      </c>
      <c r="I21" s="159">
        <v>1360.629</v>
      </c>
      <c r="J21" s="159">
        <v>1360.629</v>
      </c>
      <c r="K21" s="159">
        <v>1360.629</v>
      </c>
    </row>
    <row r="22" spans="1:11" s="72" customFormat="1" ht="16.5" customHeight="1">
      <c r="A22" s="73" t="s">
        <v>18</v>
      </c>
      <c r="B22" s="71" t="s">
        <v>12</v>
      </c>
      <c r="C22" s="71" t="s">
        <v>10</v>
      </c>
      <c r="D22" s="71" t="s">
        <v>11</v>
      </c>
      <c r="E22" s="209" t="s">
        <v>108</v>
      </c>
      <c r="F22" s="224"/>
      <c r="G22" s="71" t="s">
        <v>111</v>
      </c>
      <c r="H22" s="71"/>
      <c r="I22" s="117">
        <f>'пр 9'!H19</f>
        <v>410.91</v>
      </c>
      <c r="J22" s="117">
        <f>'пр 9'!I19</f>
        <v>410.91</v>
      </c>
      <c r="K22" s="117">
        <f>'пр 9'!J19</f>
        <v>410.91</v>
      </c>
    </row>
    <row r="23" spans="1:11" s="160" customFormat="1" ht="16.5" customHeight="1">
      <c r="A23" s="168" t="s">
        <v>18</v>
      </c>
      <c r="B23" s="157" t="s">
        <v>12</v>
      </c>
      <c r="C23" s="157" t="s">
        <v>10</v>
      </c>
      <c r="D23" s="157" t="s">
        <v>11</v>
      </c>
      <c r="E23" s="268" t="s">
        <v>108</v>
      </c>
      <c r="F23" s="270"/>
      <c r="G23" s="157" t="s">
        <v>111</v>
      </c>
      <c r="H23" s="157" t="s">
        <v>216</v>
      </c>
      <c r="I23" s="159">
        <v>410.91</v>
      </c>
      <c r="J23" s="159">
        <v>410.91</v>
      </c>
      <c r="K23" s="159">
        <v>410.91</v>
      </c>
    </row>
    <row r="24" spans="1:11" s="52" customFormat="1" ht="66.75" customHeight="1">
      <c r="A24" s="69" t="s">
        <v>163</v>
      </c>
      <c r="B24" s="17">
        <v>716</v>
      </c>
      <c r="C24" s="17" t="s">
        <v>10</v>
      </c>
      <c r="D24" s="17" t="s">
        <v>33</v>
      </c>
      <c r="E24" s="206" t="s">
        <v>114</v>
      </c>
      <c r="F24" s="208"/>
      <c r="G24" s="17" t="s">
        <v>87</v>
      </c>
      <c r="H24" s="17"/>
      <c r="I24" s="116">
        <f>I27</f>
        <v>1088</v>
      </c>
      <c r="J24" s="116">
        <f>J27</f>
        <v>0</v>
      </c>
      <c r="K24" s="116">
        <f>K27</f>
        <v>0</v>
      </c>
    </row>
    <row r="25" spans="1:11" s="64" customFormat="1" ht="30" customHeight="1">
      <c r="A25" s="107" t="s">
        <v>113</v>
      </c>
      <c r="B25" s="6">
        <v>716</v>
      </c>
      <c r="C25" s="6" t="s">
        <v>10</v>
      </c>
      <c r="D25" s="6" t="s">
        <v>33</v>
      </c>
      <c r="E25" s="213" t="s">
        <v>115</v>
      </c>
      <c r="F25" s="214"/>
      <c r="G25" s="6" t="s">
        <v>87</v>
      </c>
      <c r="H25" s="6"/>
      <c r="I25" s="117">
        <f aca="true" t="shared" si="1" ref="I25:K26">I27</f>
        <v>1088</v>
      </c>
      <c r="J25" s="117">
        <f t="shared" si="1"/>
        <v>0</v>
      </c>
      <c r="K25" s="117">
        <f t="shared" si="1"/>
        <v>0</v>
      </c>
    </row>
    <row r="26" spans="1:11" s="64" customFormat="1" ht="42" customHeight="1">
      <c r="A26" s="107" t="s">
        <v>117</v>
      </c>
      <c r="B26" s="6">
        <v>716</v>
      </c>
      <c r="C26" s="6" t="s">
        <v>10</v>
      </c>
      <c r="D26" s="6" t="s">
        <v>33</v>
      </c>
      <c r="E26" s="213" t="s">
        <v>115</v>
      </c>
      <c r="F26" s="214"/>
      <c r="G26" s="6" t="s">
        <v>87</v>
      </c>
      <c r="H26" s="6"/>
      <c r="I26" s="117">
        <f t="shared" si="1"/>
        <v>1088</v>
      </c>
      <c r="J26" s="117">
        <f t="shared" si="1"/>
        <v>0</v>
      </c>
      <c r="K26" s="117">
        <f t="shared" si="1"/>
        <v>0</v>
      </c>
    </row>
    <row r="27" spans="1:11" ht="42.75" customHeight="1">
      <c r="A27" s="30" t="s">
        <v>63</v>
      </c>
      <c r="B27" s="6">
        <v>716</v>
      </c>
      <c r="C27" s="6" t="s">
        <v>10</v>
      </c>
      <c r="D27" s="6" t="s">
        <v>33</v>
      </c>
      <c r="E27" s="213" t="s">
        <v>109</v>
      </c>
      <c r="F27" s="214"/>
      <c r="G27" s="6" t="s">
        <v>87</v>
      </c>
      <c r="H27" s="6"/>
      <c r="I27" s="117">
        <f>I28</f>
        <v>1088</v>
      </c>
      <c r="J27" s="117">
        <f>J28</f>
        <v>0</v>
      </c>
      <c r="K27" s="117">
        <f>K28</f>
        <v>0</v>
      </c>
    </row>
    <row r="28" spans="1:11" ht="22.5">
      <c r="A28" s="8" t="s">
        <v>64</v>
      </c>
      <c r="B28" s="6">
        <v>716</v>
      </c>
      <c r="C28" s="6" t="s">
        <v>10</v>
      </c>
      <c r="D28" s="6" t="s">
        <v>33</v>
      </c>
      <c r="E28" s="213" t="s">
        <v>108</v>
      </c>
      <c r="F28" s="234"/>
      <c r="G28" s="6" t="s">
        <v>87</v>
      </c>
      <c r="H28" s="6"/>
      <c r="I28" s="117">
        <f>I30</f>
        <v>1088</v>
      </c>
      <c r="J28" s="117">
        <f>J30</f>
        <v>0</v>
      </c>
      <c r="K28" s="117">
        <f>K30</f>
        <v>0</v>
      </c>
    </row>
    <row r="29" spans="1:11" ht="33.75" hidden="1">
      <c r="A29" s="8" t="s">
        <v>95</v>
      </c>
      <c r="B29" s="6">
        <v>716</v>
      </c>
      <c r="C29" s="6" t="s">
        <v>10</v>
      </c>
      <c r="D29" s="6" t="s">
        <v>33</v>
      </c>
      <c r="E29" s="213" t="s">
        <v>108</v>
      </c>
      <c r="F29" s="234"/>
      <c r="G29" s="6"/>
      <c r="H29" s="6"/>
      <c r="I29" s="117">
        <v>0</v>
      </c>
      <c r="J29" s="117">
        <v>1</v>
      </c>
      <c r="K29" s="117">
        <v>2</v>
      </c>
    </row>
    <row r="30" spans="1:11" ht="28.5" customHeight="1">
      <c r="A30" s="73" t="s">
        <v>121</v>
      </c>
      <c r="B30" s="88" t="s">
        <v>12</v>
      </c>
      <c r="C30" s="88" t="s">
        <v>10</v>
      </c>
      <c r="D30" s="88" t="s">
        <v>33</v>
      </c>
      <c r="E30" s="211" t="s">
        <v>108</v>
      </c>
      <c r="F30" s="205"/>
      <c r="G30" s="84" t="s">
        <v>16</v>
      </c>
      <c r="H30" s="84"/>
      <c r="I30" s="116">
        <f>I32</f>
        <v>1088</v>
      </c>
      <c r="J30" s="116">
        <f>J32</f>
        <v>0</v>
      </c>
      <c r="K30" s="116">
        <f>K32</f>
        <v>0</v>
      </c>
    </row>
    <row r="31" spans="1:11" ht="34.5" customHeight="1">
      <c r="A31" s="73" t="s">
        <v>128</v>
      </c>
      <c r="B31" s="71" t="s">
        <v>12</v>
      </c>
      <c r="C31" s="71" t="s">
        <v>10</v>
      </c>
      <c r="D31" s="71" t="s">
        <v>33</v>
      </c>
      <c r="E31" s="209" t="s">
        <v>108</v>
      </c>
      <c r="F31" s="224"/>
      <c r="G31" s="71" t="s">
        <v>123</v>
      </c>
      <c r="H31" s="71"/>
      <c r="I31" s="117">
        <f>I32</f>
        <v>1088</v>
      </c>
      <c r="J31" s="117">
        <f>J32</f>
        <v>0</v>
      </c>
      <c r="K31" s="117">
        <f>K32</f>
        <v>0</v>
      </c>
    </row>
    <row r="32" spans="1:11" ht="36.75" customHeight="1">
      <c r="A32" s="73" t="s">
        <v>124</v>
      </c>
      <c r="B32" s="71" t="s">
        <v>12</v>
      </c>
      <c r="C32" s="71" t="s">
        <v>10</v>
      </c>
      <c r="D32" s="71" t="s">
        <v>33</v>
      </c>
      <c r="E32" s="209" t="s">
        <v>108</v>
      </c>
      <c r="F32" s="224"/>
      <c r="G32" s="71" t="s">
        <v>84</v>
      </c>
      <c r="H32" s="71"/>
      <c r="I32" s="146">
        <f>'пр 9'!H28</f>
        <v>1088</v>
      </c>
      <c r="J32" s="146">
        <f>'пр 9'!I28</f>
        <v>0</v>
      </c>
      <c r="K32" s="146">
        <f>'пр 9'!J28</f>
        <v>0</v>
      </c>
    </row>
    <row r="33" spans="1:11" s="169" customFormat="1" ht="16.5" customHeight="1">
      <c r="A33" s="168" t="s">
        <v>223</v>
      </c>
      <c r="B33" s="157" t="s">
        <v>12</v>
      </c>
      <c r="C33" s="157" t="s">
        <v>10</v>
      </c>
      <c r="D33" s="157" t="s">
        <v>33</v>
      </c>
      <c r="E33" s="268" t="s">
        <v>108</v>
      </c>
      <c r="F33" s="270"/>
      <c r="G33" s="157" t="s">
        <v>84</v>
      </c>
      <c r="H33" s="157" t="s">
        <v>217</v>
      </c>
      <c r="I33" s="183">
        <v>1088</v>
      </c>
      <c r="J33" s="183">
        <v>0</v>
      </c>
      <c r="K33" s="183">
        <v>0</v>
      </c>
    </row>
    <row r="34" spans="1:11" ht="82.5" customHeight="1">
      <c r="A34" s="20" t="s">
        <v>164</v>
      </c>
      <c r="B34" s="12" t="s">
        <v>12</v>
      </c>
      <c r="C34" s="12" t="s">
        <v>10</v>
      </c>
      <c r="D34" s="12" t="s">
        <v>19</v>
      </c>
      <c r="E34" s="221" t="s">
        <v>114</v>
      </c>
      <c r="F34" s="208"/>
      <c r="G34" s="12" t="s">
        <v>87</v>
      </c>
      <c r="H34" s="12"/>
      <c r="I34" s="116">
        <f>I37+I87+I78</f>
        <v>15729.2</v>
      </c>
      <c r="J34" s="116">
        <f>J37+J87+J78</f>
        <v>15041.1</v>
      </c>
      <c r="K34" s="116">
        <f>K37+K87+K78</f>
        <v>15041.1</v>
      </c>
    </row>
    <row r="35" spans="1:11" ht="33" customHeight="1">
      <c r="A35" s="107" t="s">
        <v>113</v>
      </c>
      <c r="B35" s="6">
        <v>716</v>
      </c>
      <c r="C35" s="6" t="s">
        <v>10</v>
      </c>
      <c r="D35" s="6" t="s">
        <v>19</v>
      </c>
      <c r="E35" s="213" t="s">
        <v>115</v>
      </c>
      <c r="F35" s="214"/>
      <c r="G35" s="6" t="s">
        <v>87</v>
      </c>
      <c r="H35" s="6"/>
      <c r="I35" s="117">
        <f aca="true" t="shared" si="2" ref="I35:K36">I37</f>
        <v>15593.1</v>
      </c>
      <c r="J35" s="117">
        <f t="shared" si="2"/>
        <v>14905</v>
      </c>
      <c r="K35" s="117">
        <f t="shared" si="2"/>
        <v>14905</v>
      </c>
    </row>
    <row r="36" spans="1:11" ht="44.25" customHeight="1">
      <c r="A36" s="107" t="s">
        <v>117</v>
      </c>
      <c r="B36" s="6">
        <v>716</v>
      </c>
      <c r="C36" s="6" t="s">
        <v>10</v>
      </c>
      <c r="D36" s="6" t="s">
        <v>19</v>
      </c>
      <c r="E36" s="213" t="s">
        <v>115</v>
      </c>
      <c r="F36" s="214"/>
      <c r="G36" s="6" t="s">
        <v>87</v>
      </c>
      <c r="H36" s="6"/>
      <c r="I36" s="117">
        <f t="shared" si="2"/>
        <v>15593.1</v>
      </c>
      <c r="J36" s="117">
        <f t="shared" si="2"/>
        <v>14905</v>
      </c>
      <c r="K36" s="117">
        <f t="shared" si="2"/>
        <v>14905</v>
      </c>
    </row>
    <row r="37" spans="1:11" ht="38.25">
      <c r="A37" s="30" t="s">
        <v>63</v>
      </c>
      <c r="B37" s="5" t="s">
        <v>12</v>
      </c>
      <c r="C37" s="5" t="s">
        <v>10</v>
      </c>
      <c r="D37" s="5" t="s">
        <v>19</v>
      </c>
      <c r="E37" s="213" t="s">
        <v>109</v>
      </c>
      <c r="F37" s="214"/>
      <c r="G37" s="5"/>
      <c r="H37" s="5"/>
      <c r="I37" s="117">
        <f>I38</f>
        <v>15593.1</v>
      </c>
      <c r="J37" s="117">
        <f>J38</f>
        <v>14905</v>
      </c>
      <c r="K37" s="117">
        <f>K38</f>
        <v>14905</v>
      </c>
    </row>
    <row r="38" spans="1:11" ht="22.5">
      <c r="A38" s="8" t="s">
        <v>64</v>
      </c>
      <c r="B38" s="5" t="s">
        <v>12</v>
      </c>
      <c r="C38" s="5" t="s">
        <v>10</v>
      </c>
      <c r="D38" s="5" t="s">
        <v>19</v>
      </c>
      <c r="E38" s="213" t="s">
        <v>108</v>
      </c>
      <c r="F38" s="214"/>
      <c r="G38" s="5"/>
      <c r="H38" s="5"/>
      <c r="I38" s="117">
        <f>I39+I44+I56+I70+I48</f>
        <v>15593.1</v>
      </c>
      <c r="J38" s="117">
        <f>J39+J44+J56+J70+J48</f>
        <v>14905</v>
      </c>
      <c r="K38" s="117">
        <f>K39+K44+K56+K70+K48</f>
        <v>14905</v>
      </c>
    </row>
    <row r="39" spans="1:11" s="52" customFormat="1" ht="22.5">
      <c r="A39" s="8" t="s">
        <v>119</v>
      </c>
      <c r="B39" s="5" t="s">
        <v>12</v>
      </c>
      <c r="C39" s="5" t="s">
        <v>10</v>
      </c>
      <c r="D39" s="5" t="s">
        <v>19</v>
      </c>
      <c r="E39" s="213" t="s">
        <v>108</v>
      </c>
      <c r="F39" s="214"/>
      <c r="G39" s="5" t="s">
        <v>112</v>
      </c>
      <c r="H39" s="5"/>
      <c r="I39" s="146">
        <f>I42+I40</f>
        <v>12535</v>
      </c>
      <c r="J39" s="146">
        <f>J42+J40</f>
        <v>12535</v>
      </c>
      <c r="K39" s="146">
        <f>K42+K40</f>
        <v>12535</v>
      </c>
    </row>
    <row r="40" spans="1:11" ht="22.5">
      <c r="A40" s="73" t="s">
        <v>120</v>
      </c>
      <c r="B40" s="71" t="s">
        <v>12</v>
      </c>
      <c r="C40" s="71" t="s">
        <v>10</v>
      </c>
      <c r="D40" s="71" t="s">
        <v>19</v>
      </c>
      <c r="E40" s="213" t="s">
        <v>108</v>
      </c>
      <c r="F40" s="214"/>
      <c r="G40" s="71" t="s">
        <v>80</v>
      </c>
      <c r="H40" s="71"/>
      <c r="I40" s="146">
        <f>'пр 9'!H35</f>
        <v>9627</v>
      </c>
      <c r="J40" s="146">
        <f>'пр 9'!I35</f>
        <v>9627</v>
      </c>
      <c r="K40" s="146">
        <f>'пр 9'!J35</f>
        <v>9627</v>
      </c>
    </row>
    <row r="41" spans="1:11" s="169" customFormat="1" ht="12.75">
      <c r="A41" s="168" t="s">
        <v>222</v>
      </c>
      <c r="B41" s="157" t="s">
        <v>12</v>
      </c>
      <c r="C41" s="157" t="s">
        <v>10</v>
      </c>
      <c r="D41" s="157" t="s">
        <v>19</v>
      </c>
      <c r="E41" s="264" t="s">
        <v>108</v>
      </c>
      <c r="F41" s="263"/>
      <c r="G41" s="157" t="s">
        <v>80</v>
      </c>
      <c r="H41" s="157" t="s">
        <v>215</v>
      </c>
      <c r="I41" s="183">
        <v>9627</v>
      </c>
      <c r="J41" s="183">
        <v>9627</v>
      </c>
      <c r="K41" s="183">
        <v>9627</v>
      </c>
    </row>
    <row r="42" spans="1:11" ht="12.75" customHeight="1">
      <c r="A42" s="73" t="s">
        <v>18</v>
      </c>
      <c r="B42" s="71" t="s">
        <v>12</v>
      </c>
      <c r="C42" s="71" t="s">
        <v>10</v>
      </c>
      <c r="D42" s="71" t="s">
        <v>19</v>
      </c>
      <c r="E42" s="213" t="s">
        <v>108</v>
      </c>
      <c r="F42" s="214"/>
      <c r="G42" s="71" t="s">
        <v>111</v>
      </c>
      <c r="H42" s="71"/>
      <c r="I42" s="146">
        <f>'пр 9'!H36</f>
        <v>2908</v>
      </c>
      <c r="J42" s="146">
        <f>'пр 9'!I36</f>
        <v>2908</v>
      </c>
      <c r="K42" s="146">
        <f>'пр 9'!J36</f>
        <v>2908</v>
      </c>
    </row>
    <row r="43" spans="1:11" s="169" customFormat="1" ht="12.75" customHeight="1">
      <c r="A43" s="168" t="s">
        <v>18</v>
      </c>
      <c r="B43" s="157" t="s">
        <v>12</v>
      </c>
      <c r="C43" s="157" t="s">
        <v>10</v>
      </c>
      <c r="D43" s="157" t="s">
        <v>19</v>
      </c>
      <c r="E43" s="264" t="s">
        <v>108</v>
      </c>
      <c r="F43" s="263"/>
      <c r="G43" s="157" t="s">
        <v>111</v>
      </c>
      <c r="H43" s="157" t="s">
        <v>216</v>
      </c>
      <c r="I43" s="183">
        <v>2908</v>
      </c>
      <c r="J43" s="183">
        <v>2908</v>
      </c>
      <c r="K43" s="183">
        <v>2908</v>
      </c>
    </row>
    <row r="44" spans="1:11" s="61" customFormat="1" ht="34.5" customHeight="1">
      <c r="A44" s="8" t="s">
        <v>81</v>
      </c>
      <c r="B44" s="59" t="s">
        <v>12</v>
      </c>
      <c r="C44" s="59" t="s">
        <v>10</v>
      </c>
      <c r="D44" s="59" t="s">
        <v>19</v>
      </c>
      <c r="E44" s="213" t="s">
        <v>108</v>
      </c>
      <c r="F44" s="214"/>
      <c r="G44" s="59" t="s">
        <v>112</v>
      </c>
      <c r="H44" s="59"/>
      <c r="I44" s="118">
        <f>I45</f>
        <v>50</v>
      </c>
      <c r="J44" s="118">
        <f>J45</f>
        <v>50</v>
      </c>
      <c r="K44" s="118">
        <f>K45</f>
        <v>50</v>
      </c>
    </row>
    <row r="45" spans="1:11" ht="12.75" customHeight="1">
      <c r="A45" s="8" t="s">
        <v>17</v>
      </c>
      <c r="B45" s="5" t="s">
        <v>12</v>
      </c>
      <c r="C45" s="5" t="s">
        <v>10</v>
      </c>
      <c r="D45" s="5" t="s">
        <v>19</v>
      </c>
      <c r="E45" s="213" t="s">
        <v>108</v>
      </c>
      <c r="F45" s="214"/>
      <c r="G45" s="5" t="s">
        <v>82</v>
      </c>
      <c r="H45" s="5"/>
      <c r="I45" s="117">
        <f>'пр 9'!H38</f>
        <v>50</v>
      </c>
      <c r="J45" s="117">
        <f>'пр 9'!I38</f>
        <v>50</v>
      </c>
      <c r="K45" s="117">
        <f>'пр 9'!J38</f>
        <v>50</v>
      </c>
    </row>
    <row r="46" spans="1:11" s="169" customFormat="1" ht="24" customHeight="1">
      <c r="A46" s="181" t="s">
        <v>220</v>
      </c>
      <c r="B46" s="182" t="s">
        <v>12</v>
      </c>
      <c r="C46" s="182" t="s">
        <v>10</v>
      </c>
      <c r="D46" s="182" t="s">
        <v>19</v>
      </c>
      <c r="E46" s="264" t="s">
        <v>108</v>
      </c>
      <c r="F46" s="263"/>
      <c r="G46" s="182" t="s">
        <v>82</v>
      </c>
      <c r="H46" s="182" t="s">
        <v>218</v>
      </c>
      <c r="I46" s="159">
        <v>20</v>
      </c>
      <c r="J46" s="159">
        <v>20</v>
      </c>
      <c r="K46" s="159">
        <v>20</v>
      </c>
    </row>
    <row r="47" spans="1:11" s="169" customFormat="1" ht="12.75" customHeight="1">
      <c r="A47" s="181" t="s">
        <v>221</v>
      </c>
      <c r="B47" s="182" t="s">
        <v>12</v>
      </c>
      <c r="C47" s="182" t="s">
        <v>10</v>
      </c>
      <c r="D47" s="182" t="s">
        <v>19</v>
      </c>
      <c r="E47" s="264" t="s">
        <v>108</v>
      </c>
      <c r="F47" s="263"/>
      <c r="G47" s="182" t="s">
        <v>82</v>
      </c>
      <c r="H47" s="182" t="s">
        <v>219</v>
      </c>
      <c r="I47" s="159">
        <v>30</v>
      </c>
      <c r="J47" s="159">
        <v>30</v>
      </c>
      <c r="K47" s="159">
        <v>30</v>
      </c>
    </row>
    <row r="48" spans="1:11" s="80" customFormat="1" ht="22.5">
      <c r="A48" s="73" t="s">
        <v>121</v>
      </c>
      <c r="B48" s="88" t="s">
        <v>12</v>
      </c>
      <c r="C48" s="88" t="s">
        <v>10</v>
      </c>
      <c r="D48" s="88" t="s">
        <v>19</v>
      </c>
      <c r="E48" s="211" t="s">
        <v>108</v>
      </c>
      <c r="F48" s="205"/>
      <c r="G48" s="84" t="s">
        <v>16</v>
      </c>
      <c r="H48" s="84"/>
      <c r="I48" s="116">
        <f>I50</f>
        <v>790.1</v>
      </c>
      <c r="J48" s="116">
        <f>J50</f>
        <v>550</v>
      </c>
      <c r="K48" s="116">
        <f>K50</f>
        <v>550</v>
      </c>
    </row>
    <row r="49" spans="1:11" s="72" customFormat="1" ht="33.75">
      <c r="A49" s="73" t="s">
        <v>128</v>
      </c>
      <c r="B49" s="71" t="s">
        <v>12</v>
      </c>
      <c r="C49" s="71" t="s">
        <v>10</v>
      </c>
      <c r="D49" s="71" t="s">
        <v>19</v>
      </c>
      <c r="E49" s="209" t="s">
        <v>108</v>
      </c>
      <c r="F49" s="224"/>
      <c r="G49" s="71" t="s">
        <v>123</v>
      </c>
      <c r="H49" s="71"/>
      <c r="I49" s="117">
        <f>I50</f>
        <v>790.1</v>
      </c>
      <c r="J49" s="117">
        <f>J50</f>
        <v>550</v>
      </c>
      <c r="K49" s="117">
        <f>K50</f>
        <v>550</v>
      </c>
    </row>
    <row r="50" spans="1:11" s="72" customFormat="1" ht="22.5">
      <c r="A50" s="114" t="s">
        <v>97</v>
      </c>
      <c r="B50" s="71" t="s">
        <v>12</v>
      </c>
      <c r="C50" s="71" t="s">
        <v>10</v>
      </c>
      <c r="D50" s="71" t="s">
        <v>19</v>
      </c>
      <c r="E50" s="209" t="s">
        <v>108</v>
      </c>
      <c r="F50" s="224"/>
      <c r="G50" s="71" t="s">
        <v>96</v>
      </c>
      <c r="H50" s="71"/>
      <c r="I50" s="117">
        <f>'пр 9'!H41</f>
        <v>790.1</v>
      </c>
      <c r="J50" s="117">
        <f>'пр 9'!I41</f>
        <v>550</v>
      </c>
      <c r="K50" s="117">
        <f>'пр 9'!J41</f>
        <v>550</v>
      </c>
    </row>
    <row r="51" spans="1:11" s="160" customFormat="1" ht="12.75">
      <c r="A51" s="170" t="s">
        <v>236</v>
      </c>
      <c r="B51" s="157" t="s">
        <v>12</v>
      </c>
      <c r="C51" s="157" t="s">
        <v>10</v>
      </c>
      <c r="D51" s="157" t="s">
        <v>19</v>
      </c>
      <c r="E51" s="268" t="s">
        <v>108</v>
      </c>
      <c r="F51" s="270"/>
      <c r="G51" s="157" t="s">
        <v>96</v>
      </c>
      <c r="H51" s="157" t="s">
        <v>224</v>
      </c>
      <c r="I51" s="159"/>
      <c r="J51" s="159"/>
      <c r="K51" s="159"/>
    </row>
    <row r="52" spans="1:11" s="160" customFormat="1" ht="12.75">
      <c r="A52" s="170" t="s">
        <v>237</v>
      </c>
      <c r="B52" s="157" t="s">
        <v>12</v>
      </c>
      <c r="C52" s="157" t="s">
        <v>10</v>
      </c>
      <c r="D52" s="157" t="s">
        <v>19</v>
      </c>
      <c r="E52" s="268" t="s">
        <v>108</v>
      </c>
      <c r="F52" s="270"/>
      <c r="G52" s="157" t="s">
        <v>96</v>
      </c>
      <c r="H52" s="157" t="s">
        <v>225</v>
      </c>
      <c r="I52" s="159"/>
      <c r="J52" s="159"/>
      <c r="K52" s="159"/>
    </row>
    <row r="53" spans="1:11" s="160" customFormat="1" ht="12.75">
      <c r="A53" s="170" t="s">
        <v>223</v>
      </c>
      <c r="B53" s="157" t="s">
        <v>12</v>
      </c>
      <c r="C53" s="157" t="s">
        <v>10</v>
      </c>
      <c r="D53" s="157" t="s">
        <v>19</v>
      </c>
      <c r="E53" s="268" t="s">
        <v>108</v>
      </c>
      <c r="F53" s="270"/>
      <c r="G53" s="157" t="s">
        <v>96</v>
      </c>
      <c r="H53" s="157" t="s">
        <v>217</v>
      </c>
      <c r="I53" s="159"/>
      <c r="J53" s="159"/>
      <c r="K53" s="159"/>
    </row>
    <row r="54" spans="1:11" s="160" customFormat="1" ht="12.75">
      <c r="A54" s="170" t="s">
        <v>23</v>
      </c>
      <c r="B54" s="157" t="s">
        <v>12</v>
      </c>
      <c r="C54" s="157" t="s">
        <v>10</v>
      </c>
      <c r="D54" s="157" t="s">
        <v>19</v>
      </c>
      <c r="E54" s="268" t="s">
        <v>108</v>
      </c>
      <c r="F54" s="270"/>
      <c r="G54" s="157" t="s">
        <v>96</v>
      </c>
      <c r="H54" s="157" t="s">
        <v>24</v>
      </c>
      <c r="I54" s="159"/>
      <c r="J54" s="159"/>
      <c r="K54" s="159"/>
    </row>
    <row r="55" spans="1:11" s="160" customFormat="1" ht="22.5">
      <c r="A55" s="170" t="s">
        <v>238</v>
      </c>
      <c r="B55" s="157" t="s">
        <v>12</v>
      </c>
      <c r="C55" s="157" t="s">
        <v>10</v>
      </c>
      <c r="D55" s="157" t="s">
        <v>19</v>
      </c>
      <c r="E55" s="268" t="s">
        <v>108</v>
      </c>
      <c r="F55" s="270"/>
      <c r="G55" s="157" t="s">
        <v>96</v>
      </c>
      <c r="H55" s="157" t="s">
        <v>226</v>
      </c>
      <c r="I55" s="159"/>
      <c r="J55" s="159"/>
      <c r="K55" s="159"/>
    </row>
    <row r="56" spans="1:11" s="80" customFormat="1" ht="22.5">
      <c r="A56" s="73" t="s">
        <v>121</v>
      </c>
      <c r="B56" s="88" t="s">
        <v>12</v>
      </c>
      <c r="C56" s="88" t="s">
        <v>10</v>
      </c>
      <c r="D56" s="88" t="s">
        <v>19</v>
      </c>
      <c r="E56" s="211" t="s">
        <v>108</v>
      </c>
      <c r="F56" s="205"/>
      <c r="G56" s="84" t="s">
        <v>16</v>
      </c>
      <c r="H56" s="84"/>
      <c r="I56" s="116">
        <f>I57</f>
        <v>2194</v>
      </c>
      <c r="J56" s="116">
        <f>J57</f>
        <v>1750</v>
      </c>
      <c r="K56" s="116">
        <f>K57</f>
        <v>1750</v>
      </c>
    </row>
    <row r="57" spans="1:11" s="72" customFormat="1" ht="33.75">
      <c r="A57" s="73" t="s">
        <v>128</v>
      </c>
      <c r="B57" s="71" t="s">
        <v>12</v>
      </c>
      <c r="C57" s="71" t="s">
        <v>10</v>
      </c>
      <c r="D57" s="71" t="s">
        <v>19</v>
      </c>
      <c r="E57" s="209" t="s">
        <v>108</v>
      </c>
      <c r="F57" s="224"/>
      <c r="G57" s="71" t="s">
        <v>123</v>
      </c>
      <c r="H57" s="71"/>
      <c r="I57" s="117">
        <f>I58+I68</f>
        <v>2194</v>
      </c>
      <c r="J57" s="117">
        <f>J58+J68</f>
        <v>1750</v>
      </c>
      <c r="K57" s="117">
        <f>K58+K68</f>
        <v>1750</v>
      </c>
    </row>
    <row r="58" spans="1:11" s="72" customFormat="1" ht="36" customHeight="1">
      <c r="A58" s="73" t="s">
        <v>124</v>
      </c>
      <c r="B58" s="71" t="s">
        <v>12</v>
      </c>
      <c r="C58" s="71" t="s">
        <v>10</v>
      </c>
      <c r="D58" s="71" t="s">
        <v>19</v>
      </c>
      <c r="E58" s="209" t="s">
        <v>108</v>
      </c>
      <c r="F58" s="224"/>
      <c r="G58" s="71" t="s">
        <v>84</v>
      </c>
      <c r="H58" s="71"/>
      <c r="I58" s="117">
        <f>'пр 9'!H44</f>
        <v>1894</v>
      </c>
      <c r="J58" s="117">
        <f>'пр 9'!I44</f>
        <v>1450</v>
      </c>
      <c r="K58" s="117">
        <f>'пр 9'!J44</f>
        <v>1450</v>
      </c>
    </row>
    <row r="59" spans="1:11" s="160" customFormat="1" ht="16.5" customHeight="1">
      <c r="A59" s="168" t="s">
        <v>221</v>
      </c>
      <c r="B59" s="157" t="s">
        <v>12</v>
      </c>
      <c r="C59" s="157" t="s">
        <v>10</v>
      </c>
      <c r="D59" s="157" t="s">
        <v>19</v>
      </c>
      <c r="E59" s="268" t="s">
        <v>108</v>
      </c>
      <c r="F59" s="270"/>
      <c r="G59" s="157" t="s">
        <v>84</v>
      </c>
      <c r="H59" s="157" t="s">
        <v>219</v>
      </c>
      <c r="I59" s="159"/>
      <c r="J59" s="159"/>
      <c r="K59" s="159"/>
    </row>
    <row r="60" spans="1:11" s="160" customFormat="1" ht="16.5" customHeight="1">
      <c r="A60" s="168" t="s">
        <v>239</v>
      </c>
      <c r="B60" s="157" t="s">
        <v>12</v>
      </c>
      <c r="C60" s="157" t="s">
        <v>10</v>
      </c>
      <c r="D60" s="157" t="s">
        <v>19</v>
      </c>
      <c r="E60" s="268" t="s">
        <v>108</v>
      </c>
      <c r="F60" s="270"/>
      <c r="G60" s="157" t="s">
        <v>84</v>
      </c>
      <c r="H60" s="157" t="s">
        <v>227</v>
      </c>
      <c r="I60" s="159"/>
      <c r="J60" s="159"/>
      <c r="K60" s="159"/>
    </row>
    <row r="61" spans="1:11" s="160" customFormat="1" ht="16.5" customHeight="1">
      <c r="A61" s="168" t="s">
        <v>237</v>
      </c>
      <c r="B61" s="157" t="s">
        <v>12</v>
      </c>
      <c r="C61" s="157" t="s">
        <v>10</v>
      </c>
      <c r="D61" s="157" t="s">
        <v>19</v>
      </c>
      <c r="E61" s="268" t="s">
        <v>108</v>
      </c>
      <c r="F61" s="270"/>
      <c r="G61" s="157" t="s">
        <v>84</v>
      </c>
      <c r="H61" s="157" t="s">
        <v>225</v>
      </c>
      <c r="I61" s="159"/>
      <c r="J61" s="159"/>
      <c r="K61" s="159"/>
    </row>
    <row r="62" spans="1:11" s="160" customFormat="1" ht="16.5" customHeight="1">
      <c r="A62" s="168" t="s">
        <v>223</v>
      </c>
      <c r="B62" s="157" t="s">
        <v>12</v>
      </c>
      <c r="C62" s="157" t="s">
        <v>10</v>
      </c>
      <c r="D62" s="157" t="s">
        <v>19</v>
      </c>
      <c r="E62" s="268" t="s">
        <v>108</v>
      </c>
      <c r="F62" s="270"/>
      <c r="G62" s="157" t="s">
        <v>84</v>
      </c>
      <c r="H62" s="157" t="s">
        <v>217</v>
      </c>
      <c r="I62" s="159"/>
      <c r="J62" s="159"/>
      <c r="K62" s="159"/>
    </row>
    <row r="63" spans="1:11" s="160" customFormat="1" ht="16.5" customHeight="1">
      <c r="A63" s="168" t="s">
        <v>23</v>
      </c>
      <c r="B63" s="157" t="s">
        <v>12</v>
      </c>
      <c r="C63" s="157" t="s">
        <v>10</v>
      </c>
      <c r="D63" s="157" t="s">
        <v>19</v>
      </c>
      <c r="E63" s="268" t="s">
        <v>108</v>
      </c>
      <c r="F63" s="270"/>
      <c r="G63" s="157" t="s">
        <v>84</v>
      </c>
      <c r="H63" s="157" t="s">
        <v>24</v>
      </c>
      <c r="I63" s="159"/>
      <c r="J63" s="159"/>
      <c r="K63" s="159"/>
    </row>
    <row r="64" spans="1:11" s="160" customFormat="1" ht="16.5" customHeight="1">
      <c r="A64" s="170" t="s">
        <v>240</v>
      </c>
      <c r="B64" s="157" t="s">
        <v>12</v>
      </c>
      <c r="C64" s="157" t="s">
        <v>10</v>
      </c>
      <c r="D64" s="157" t="s">
        <v>19</v>
      </c>
      <c r="E64" s="268" t="s">
        <v>108</v>
      </c>
      <c r="F64" s="270"/>
      <c r="G64" s="157" t="s">
        <v>84</v>
      </c>
      <c r="H64" s="157" t="s">
        <v>228</v>
      </c>
      <c r="I64" s="159"/>
      <c r="J64" s="159"/>
      <c r="K64" s="159"/>
    </row>
    <row r="65" spans="1:11" s="160" customFormat="1" ht="16.5" customHeight="1">
      <c r="A65" s="170" t="s">
        <v>241</v>
      </c>
      <c r="B65" s="157" t="s">
        <v>12</v>
      </c>
      <c r="C65" s="157" t="s">
        <v>10</v>
      </c>
      <c r="D65" s="157" t="s">
        <v>19</v>
      </c>
      <c r="E65" s="268" t="s">
        <v>108</v>
      </c>
      <c r="F65" s="270"/>
      <c r="G65" s="157" t="s">
        <v>84</v>
      </c>
      <c r="H65" s="157" t="s">
        <v>229</v>
      </c>
      <c r="I65" s="159"/>
      <c r="J65" s="159"/>
      <c r="K65" s="159"/>
    </row>
    <row r="66" spans="1:11" s="160" customFormat="1" ht="25.5" customHeight="1">
      <c r="A66" s="170" t="s">
        <v>238</v>
      </c>
      <c r="B66" s="157" t="s">
        <v>12</v>
      </c>
      <c r="C66" s="157" t="s">
        <v>10</v>
      </c>
      <c r="D66" s="157" t="s">
        <v>19</v>
      </c>
      <c r="E66" s="268" t="s">
        <v>108</v>
      </c>
      <c r="F66" s="270"/>
      <c r="G66" s="157" t="s">
        <v>84</v>
      </c>
      <c r="H66" s="157" t="s">
        <v>226</v>
      </c>
      <c r="I66" s="159"/>
      <c r="J66" s="159"/>
      <c r="K66" s="159"/>
    </row>
    <row r="67" spans="1:11" s="160" customFormat="1" ht="24.75" customHeight="1">
      <c r="A67" s="170" t="s">
        <v>242</v>
      </c>
      <c r="B67" s="157" t="s">
        <v>12</v>
      </c>
      <c r="C67" s="157" t="s">
        <v>10</v>
      </c>
      <c r="D67" s="157" t="s">
        <v>19</v>
      </c>
      <c r="E67" s="268" t="s">
        <v>108</v>
      </c>
      <c r="F67" s="270"/>
      <c r="G67" s="157" t="s">
        <v>84</v>
      </c>
      <c r="H67" s="157" t="s">
        <v>230</v>
      </c>
      <c r="I67" s="159"/>
      <c r="J67" s="159"/>
      <c r="K67" s="159"/>
    </row>
    <row r="68" spans="1:11" s="72" customFormat="1" ht="21" customHeight="1">
      <c r="A68" s="73" t="s">
        <v>184</v>
      </c>
      <c r="B68" s="71" t="s">
        <v>12</v>
      </c>
      <c r="C68" s="71" t="s">
        <v>10</v>
      </c>
      <c r="D68" s="71" t="s">
        <v>19</v>
      </c>
      <c r="E68" s="209" t="s">
        <v>108</v>
      </c>
      <c r="F68" s="224"/>
      <c r="G68" s="71" t="s">
        <v>183</v>
      </c>
      <c r="H68" s="71"/>
      <c r="I68" s="117">
        <f>'пр 9'!H45</f>
        <v>300</v>
      </c>
      <c r="J68" s="117">
        <f>'пр 9'!I45</f>
        <v>300</v>
      </c>
      <c r="K68" s="117">
        <f>'пр 9'!J45</f>
        <v>300</v>
      </c>
    </row>
    <row r="69" spans="1:11" s="160" customFormat="1" ht="21" customHeight="1">
      <c r="A69" s="168" t="s">
        <v>239</v>
      </c>
      <c r="B69" s="157" t="s">
        <v>12</v>
      </c>
      <c r="C69" s="157" t="s">
        <v>10</v>
      </c>
      <c r="D69" s="157" t="s">
        <v>19</v>
      </c>
      <c r="E69" s="268" t="s">
        <v>108</v>
      </c>
      <c r="F69" s="270"/>
      <c r="G69" s="157" t="s">
        <v>183</v>
      </c>
      <c r="H69" s="157" t="s">
        <v>227</v>
      </c>
      <c r="I69" s="159"/>
      <c r="J69" s="159"/>
      <c r="K69" s="159"/>
    </row>
    <row r="70" spans="1:11" s="52" customFormat="1" ht="21" customHeight="1">
      <c r="A70" s="89" t="s">
        <v>88</v>
      </c>
      <c r="B70" s="88" t="s">
        <v>12</v>
      </c>
      <c r="C70" s="88" t="s">
        <v>10</v>
      </c>
      <c r="D70" s="88" t="s">
        <v>19</v>
      </c>
      <c r="E70" s="204" t="s">
        <v>108</v>
      </c>
      <c r="F70" s="205"/>
      <c r="G70" s="90">
        <v>850</v>
      </c>
      <c r="H70" s="90"/>
      <c r="I70" s="116">
        <f>I71</f>
        <v>24</v>
      </c>
      <c r="J70" s="116">
        <f>J71</f>
        <v>20</v>
      </c>
      <c r="K70" s="116">
        <f>K71</f>
        <v>20</v>
      </c>
    </row>
    <row r="71" spans="1:11" ht="15" customHeight="1">
      <c r="A71" s="73" t="s">
        <v>89</v>
      </c>
      <c r="B71" s="71" t="s">
        <v>12</v>
      </c>
      <c r="C71" s="71" t="s">
        <v>10</v>
      </c>
      <c r="D71" s="71" t="s">
        <v>19</v>
      </c>
      <c r="E71" s="222" t="s">
        <v>108</v>
      </c>
      <c r="F71" s="223"/>
      <c r="G71" s="77">
        <v>852</v>
      </c>
      <c r="H71" s="77"/>
      <c r="I71" s="117">
        <f>'пр 9'!H48</f>
        <v>24</v>
      </c>
      <c r="J71" s="117">
        <f>'пр 9'!I48</f>
        <v>20</v>
      </c>
      <c r="K71" s="117">
        <f>'пр 9'!J48</f>
        <v>20</v>
      </c>
    </row>
    <row r="72" spans="1:11" s="169" customFormat="1" ht="15" customHeight="1">
      <c r="A72" s="168"/>
      <c r="B72" s="157" t="s">
        <v>12</v>
      </c>
      <c r="C72" s="157" t="s">
        <v>10</v>
      </c>
      <c r="D72" s="157" t="s">
        <v>19</v>
      </c>
      <c r="E72" s="271" t="s">
        <v>108</v>
      </c>
      <c r="F72" s="272"/>
      <c r="G72" s="158">
        <v>852</v>
      </c>
      <c r="H72" s="158">
        <v>291</v>
      </c>
      <c r="I72" s="159"/>
      <c r="J72" s="159"/>
      <c r="K72" s="159"/>
    </row>
    <row r="73" spans="1:11" ht="21.75" customHeight="1">
      <c r="A73" s="73" t="s">
        <v>188</v>
      </c>
      <c r="B73" s="71" t="s">
        <v>12</v>
      </c>
      <c r="C73" s="71" t="s">
        <v>10</v>
      </c>
      <c r="D73" s="71" t="s">
        <v>19</v>
      </c>
      <c r="E73" s="222" t="s">
        <v>108</v>
      </c>
      <c r="F73" s="223"/>
      <c r="G73" s="77">
        <v>853</v>
      </c>
      <c r="H73" s="77"/>
      <c r="I73" s="117">
        <f>'пр 9'!H49</f>
        <v>215</v>
      </c>
      <c r="J73" s="117">
        <f>'пр 9'!I49</f>
        <v>0</v>
      </c>
      <c r="K73" s="117">
        <f>'пр 9'!J49</f>
        <v>0</v>
      </c>
    </row>
    <row r="74" spans="1:11" s="169" customFormat="1" ht="21.75" customHeight="1">
      <c r="A74" s="168"/>
      <c r="B74" s="157" t="s">
        <v>12</v>
      </c>
      <c r="C74" s="157" t="s">
        <v>10</v>
      </c>
      <c r="D74" s="157" t="s">
        <v>19</v>
      </c>
      <c r="E74" s="271" t="s">
        <v>108</v>
      </c>
      <c r="F74" s="272"/>
      <c r="G74" s="158">
        <v>853</v>
      </c>
      <c r="H74" s="177">
        <v>292</v>
      </c>
      <c r="I74" s="159"/>
      <c r="J74" s="159"/>
      <c r="K74" s="159"/>
    </row>
    <row r="75" spans="1:11" s="169" customFormat="1" ht="21.75" customHeight="1">
      <c r="A75" s="168"/>
      <c r="B75" s="157" t="s">
        <v>12</v>
      </c>
      <c r="C75" s="157" t="s">
        <v>10</v>
      </c>
      <c r="D75" s="157" t="s">
        <v>19</v>
      </c>
      <c r="E75" s="271" t="s">
        <v>108</v>
      </c>
      <c r="F75" s="272"/>
      <c r="G75" s="158">
        <v>853</v>
      </c>
      <c r="H75" s="177">
        <v>295</v>
      </c>
      <c r="I75" s="159"/>
      <c r="J75" s="159"/>
      <c r="K75" s="159"/>
    </row>
    <row r="76" spans="1:11" s="169" customFormat="1" ht="21.75" customHeight="1">
      <c r="A76" s="168"/>
      <c r="B76" s="157" t="s">
        <v>12</v>
      </c>
      <c r="C76" s="157" t="s">
        <v>10</v>
      </c>
      <c r="D76" s="157" t="s">
        <v>19</v>
      </c>
      <c r="E76" s="271" t="s">
        <v>108</v>
      </c>
      <c r="F76" s="272"/>
      <c r="G76" s="158">
        <v>853</v>
      </c>
      <c r="H76" s="177">
        <v>296</v>
      </c>
      <c r="I76" s="159"/>
      <c r="J76" s="159"/>
      <c r="K76" s="159"/>
    </row>
    <row r="77" spans="1:11" s="169" customFormat="1" ht="21.75" customHeight="1">
      <c r="A77" s="168"/>
      <c r="B77" s="157" t="s">
        <v>12</v>
      </c>
      <c r="C77" s="157" t="s">
        <v>10</v>
      </c>
      <c r="D77" s="157" t="s">
        <v>19</v>
      </c>
      <c r="E77" s="271" t="s">
        <v>108</v>
      </c>
      <c r="F77" s="272"/>
      <c r="G77" s="158">
        <v>853</v>
      </c>
      <c r="H77" s="177">
        <v>297</v>
      </c>
      <c r="I77" s="159"/>
      <c r="J77" s="159"/>
      <c r="K77" s="159"/>
    </row>
    <row r="78" spans="1:11" ht="45">
      <c r="A78" s="89" t="s">
        <v>156</v>
      </c>
      <c r="B78" s="84" t="s">
        <v>12</v>
      </c>
      <c r="C78" s="84" t="s">
        <v>10</v>
      </c>
      <c r="D78" s="109" t="s">
        <v>19</v>
      </c>
      <c r="E78" s="204" t="s">
        <v>157</v>
      </c>
      <c r="F78" s="205"/>
      <c r="G78" s="110"/>
      <c r="H78" s="110"/>
      <c r="I78" s="113">
        <f>SUM(I79,I84)</f>
        <v>135.4</v>
      </c>
      <c r="J78" s="113">
        <f>SUM(J79,J84)</f>
        <v>135.4</v>
      </c>
      <c r="K78" s="113">
        <f>SUM(K79,K84)</f>
        <v>135.4</v>
      </c>
    </row>
    <row r="79" spans="1:11" s="61" customFormat="1" ht="33.75" customHeight="1">
      <c r="A79" s="81" t="s">
        <v>81</v>
      </c>
      <c r="B79" s="131" t="s">
        <v>12</v>
      </c>
      <c r="C79" s="131" t="s">
        <v>10</v>
      </c>
      <c r="D79" s="132" t="s">
        <v>19</v>
      </c>
      <c r="E79" s="225" t="s">
        <v>157</v>
      </c>
      <c r="F79" s="226"/>
      <c r="G79" s="133">
        <v>120</v>
      </c>
      <c r="H79" s="133"/>
      <c r="I79" s="134">
        <f>SUM(I80:I82)</f>
        <v>128.63</v>
      </c>
      <c r="J79" s="134">
        <f>SUM(J80:J82)</f>
        <v>128.63</v>
      </c>
      <c r="K79" s="134">
        <f>SUM(K80:K82)</f>
        <v>128.63</v>
      </c>
    </row>
    <row r="80" spans="1:11" ht="28.5" customHeight="1">
      <c r="A80" s="73" t="s">
        <v>120</v>
      </c>
      <c r="B80" s="74" t="s">
        <v>12</v>
      </c>
      <c r="C80" s="74" t="s">
        <v>10</v>
      </c>
      <c r="D80" s="135" t="s">
        <v>19</v>
      </c>
      <c r="E80" s="227" t="s">
        <v>157</v>
      </c>
      <c r="F80" s="228"/>
      <c r="G80" s="110">
        <v>121</v>
      </c>
      <c r="H80" s="110"/>
      <c r="I80" s="127">
        <f>'пр 9'!H52</f>
        <v>98.79416</v>
      </c>
      <c r="J80" s="127">
        <f>'пр 9'!I52</f>
        <v>98.79416</v>
      </c>
      <c r="K80" s="127">
        <f>'пр 9'!J52</f>
        <v>98.79416</v>
      </c>
    </row>
    <row r="81" spans="1:11" s="169" customFormat="1" ht="28.5" customHeight="1">
      <c r="A81" s="168"/>
      <c r="B81" s="171" t="s">
        <v>12</v>
      </c>
      <c r="C81" s="171" t="s">
        <v>10</v>
      </c>
      <c r="D81" s="176" t="s">
        <v>19</v>
      </c>
      <c r="E81" s="276" t="s">
        <v>157</v>
      </c>
      <c r="F81" s="277"/>
      <c r="G81" s="179">
        <v>121</v>
      </c>
      <c r="H81" s="179">
        <v>211</v>
      </c>
      <c r="I81" s="180"/>
      <c r="J81" s="180"/>
      <c r="K81" s="180"/>
    </row>
    <row r="82" spans="1:11" ht="20.25" customHeight="1">
      <c r="A82" s="73" t="s">
        <v>18</v>
      </c>
      <c r="B82" s="74" t="s">
        <v>12</v>
      </c>
      <c r="C82" s="74" t="s">
        <v>10</v>
      </c>
      <c r="D82" s="135" t="s">
        <v>19</v>
      </c>
      <c r="E82" s="227" t="s">
        <v>157</v>
      </c>
      <c r="F82" s="228"/>
      <c r="G82" s="110">
        <v>129</v>
      </c>
      <c r="H82" s="110"/>
      <c r="I82" s="127">
        <f>'пр 9'!H53</f>
        <v>29.83584</v>
      </c>
      <c r="J82" s="127">
        <f>'пр 9'!I53</f>
        <v>29.83584</v>
      </c>
      <c r="K82" s="127">
        <f>'пр 9'!J53</f>
        <v>29.83584</v>
      </c>
    </row>
    <row r="83" spans="1:11" s="169" customFormat="1" ht="20.25" customHeight="1">
      <c r="A83" s="168"/>
      <c r="B83" s="171" t="s">
        <v>12</v>
      </c>
      <c r="C83" s="171" t="s">
        <v>10</v>
      </c>
      <c r="D83" s="176" t="s">
        <v>19</v>
      </c>
      <c r="E83" s="276" t="s">
        <v>157</v>
      </c>
      <c r="F83" s="277"/>
      <c r="G83" s="179">
        <v>129</v>
      </c>
      <c r="H83" s="179">
        <v>213</v>
      </c>
      <c r="I83" s="180"/>
      <c r="J83" s="180"/>
      <c r="K83" s="180"/>
    </row>
    <row r="84" spans="1:11" s="61" customFormat="1" ht="34.5" customHeight="1">
      <c r="A84" s="81" t="s">
        <v>128</v>
      </c>
      <c r="B84" s="131" t="s">
        <v>12</v>
      </c>
      <c r="C84" s="131" t="s">
        <v>10</v>
      </c>
      <c r="D84" s="132" t="s">
        <v>19</v>
      </c>
      <c r="E84" s="225" t="s">
        <v>157</v>
      </c>
      <c r="F84" s="226"/>
      <c r="G84" s="133">
        <v>200</v>
      </c>
      <c r="H84" s="133"/>
      <c r="I84" s="134">
        <f>SUM(I85)</f>
        <v>6.77</v>
      </c>
      <c r="J84" s="134">
        <f>SUM(J85)</f>
        <v>6.77</v>
      </c>
      <c r="K84" s="134">
        <f>SUM(K85)</f>
        <v>6.77</v>
      </c>
    </row>
    <row r="85" spans="1:11" ht="22.5" customHeight="1">
      <c r="A85" s="73" t="s">
        <v>124</v>
      </c>
      <c r="B85" s="74" t="s">
        <v>12</v>
      </c>
      <c r="C85" s="74" t="s">
        <v>10</v>
      </c>
      <c r="D85" s="135" t="s">
        <v>19</v>
      </c>
      <c r="E85" s="227" t="s">
        <v>157</v>
      </c>
      <c r="F85" s="228"/>
      <c r="G85" s="130">
        <v>244</v>
      </c>
      <c r="H85" s="130"/>
      <c r="I85" s="113">
        <f>'пр 9'!H55</f>
        <v>6.77</v>
      </c>
      <c r="J85" s="113">
        <f>'пр 9'!I55</f>
        <v>6.77</v>
      </c>
      <c r="K85" s="113">
        <f>'пр 9'!J55</f>
        <v>6.77</v>
      </c>
    </row>
    <row r="86" spans="1:11" s="169" customFormat="1" ht="20.25" customHeight="1">
      <c r="A86" s="168"/>
      <c r="B86" s="171" t="s">
        <v>12</v>
      </c>
      <c r="C86" s="171" t="s">
        <v>10</v>
      </c>
      <c r="D86" s="176" t="s">
        <v>19</v>
      </c>
      <c r="E86" s="276" t="s">
        <v>157</v>
      </c>
      <c r="F86" s="277"/>
      <c r="G86" s="177">
        <v>244</v>
      </c>
      <c r="H86" s="177">
        <v>346</v>
      </c>
      <c r="I86" s="178"/>
      <c r="J86" s="178"/>
      <c r="K86" s="178"/>
    </row>
    <row r="87" spans="1:11" ht="90">
      <c r="A87" s="73" t="s">
        <v>125</v>
      </c>
      <c r="B87" s="84" t="s">
        <v>12</v>
      </c>
      <c r="C87" s="84" t="s">
        <v>10</v>
      </c>
      <c r="D87" s="109" t="s">
        <v>19</v>
      </c>
      <c r="E87" s="204" t="s">
        <v>126</v>
      </c>
      <c r="F87" s="205"/>
      <c r="G87" s="110">
        <v>200</v>
      </c>
      <c r="H87" s="110"/>
      <c r="I87" s="116">
        <f>I90</f>
        <v>0.7</v>
      </c>
      <c r="J87" s="116">
        <f>J90</f>
        <v>0.7</v>
      </c>
      <c r="K87" s="116">
        <f>K90</f>
        <v>0.7</v>
      </c>
    </row>
    <row r="88" spans="1:11" s="80" customFormat="1" ht="22.5">
      <c r="A88" s="73" t="s">
        <v>121</v>
      </c>
      <c r="B88" s="71" t="s">
        <v>12</v>
      </c>
      <c r="C88" s="71" t="s">
        <v>10</v>
      </c>
      <c r="D88" s="71" t="s">
        <v>19</v>
      </c>
      <c r="E88" s="209" t="s">
        <v>126</v>
      </c>
      <c r="F88" s="224"/>
      <c r="G88" s="74" t="s">
        <v>16</v>
      </c>
      <c r="H88" s="74"/>
      <c r="I88" s="117">
        <f>I90</f>
        <v>0.7</v>
      </c>
      <c r="J88" s="117">
        <f>J90</f>
        <v>0.7</v>
      </c>
      <c r="K88" s="117">
        <f>K90</f>
        <v>0.7</v>
      </c>
    </row>
    <row r="89" spans="1:11" s="72" customFormat="1" ht="33.75">
      <c r="A89" s="73" t="s">
        <v>122</v>
      </c>
      <c r="B89" s="71" t="s">
        <v>12</v>
      </c>
      <c r="C89" s="71" t="s">
        <v>10</v>
      </c>
      <c r="D89" s="71" t="s">
        <v>19</v>
      </c>
      <c r="E89" s="209" t="s">
        <v>126</v>
      </c>
      <c r="F89" s="224"/>
      <c r="G89" s="71" t="s">
        <v>123</v>
      </c>
      <c r="H89" s="71"/>
      <c r="I89" s="117">
        <f>I90</f>
        <v>0.7</v>
      </c>
      <c r="J89" s="117">
        <f>J90</f>
        <v>0.7</v>
      </c>
      <c r="K89" s="117">
        <f>K90</f>
        <v>0.7</v>
      </c>
    </row>
    <row r="90" spans="1:11" s="72" customFormat="1" ht="36" customHeight="1">
      <c r="A90" s="73" t="s">
        <v>124</v>
      </c>
      <c r="B90" s="71" t="s">
        <v>12</v>
      </c>
      <c r="C90" s="71" t="s">
        <v>10</v>
      </c>
      <c r="D90" s="71" t="s">
        <v>19</v>
      </c>
      <c r="E90" s="209" t="s">
        <v>126</v>
      </c>
      <c r="F90" s="224"/>
      <c r="G90" s="71" t="s">
        <v>84</v>
      </c>
      <c r="H90" s="71"/>
      <c r="I90" s="117">
        <f>'пр 9'!H59</f>
        <v>0.7</v>
      </c>
      <c r="J90" s="117">
        <f>'пр 9'!I59</f>
        <v>0.7</v>
      </c>
      <c r="K90" s="117">
        <f>'пр 9'!J59</f>
        <v>0.7</v>
      </c>
    </row>
    <row r="91" spans="1:11" s="160" customFormat="1" ht="23.25" customHeight="1">
      <c r="A91" s="168"/>
      <c r="B91" s="157" t="s">
        <v>12</v>
      </c>
      <c r="C91" s="157" t="s">
        <v>10</v>
      </c>
      <c r="D91" s="157" t="s">
        <v>19</v>
      </c>
      <c r="E91" s="268" t="s">
        <v>126</v>
      </c>
      <c r="F91" s="270"/>
      <c r="G91" s="157" t="s">
        <v>84</v>
      </c>
      <c r="H91" s="157" t="s">
        <v>226</v>
      </c>
      <c r="I91" s="159"/>
      <c r="J91" s="159"/>
      <c r="K91" s="159"/>
    </row>
    <row r="92" spans="1:11" s="80" customFormat="1" ht="25.5">
      <c r="A92" s="87" t="s">
        <v>48</v>
      </c>
      <c r="B92" s="88" t="s">
        <v>12</v>
      </c>
      <c r="C92" s="88" t="s">
        <v>10</v>
      </c>
      <c r="D92" s="88" t="s">
        <v>47</v>
      </c>
      <c r="E92" s="221" t="s">
        <v>114</v>
      </c>
      <c r="F92" s="208"/>
      <c r="G92" s="88"/>
      <c r="H92" s="88"/>
      <c r="I92" s="116">
        <f aca="true" t="shared" si="3" ref="I92:K93">I95</f>
        <v>623.4</v>
      </c>
      <c r="J92" s="116">
        <f t="shared" si="3"/>
        <v>0</v>
      </c>
      <c r="K92" s="116">
        <f t="shared" si="3"/>
        <v>0</v>
      </c>
    </row>
    <row r="93" spans="1:11" s="72" customFormat="1" ht="23.25" customHeight="1">
      <c r="A93" s="107" t="s">
        <v>113</v>
      </c>
      <c r="B93" s="6">
        <v>716</v>
      </c>
      <c r="C93" s="6" t="s">
        <v>10</v>
      </c>
      <c r="D93" s="6" t="s">
        <v>47</v>
      </c>
      <c r="E93" s="213" t="s">
        <v>115</v>
      </c>
      <c r="F93" s="214"/>
      <c r="G93" s="6" t="s">
        <v>87</v>
      </c>
      <c r="H93" s="6"/>
      <c r="I93" s="117">
        <f t="shared" si="3"/>
        <v>623.4</v>
      </c>
      <c r="J93" s="117">
        <f t="shared" si="3"/>
        <v>0</v>
      </c>
      <c r="K93" s="117">
        <f t="shared" si="3"/>
        <v>0</v>
      </c>
    </row>
    <row r="94" spans="1:11" s="72" customFormat="1" ht="36" customHeight="1">
      <c r="A94" s="107" t="s">
        <v>117</v>
      </c>
      <c r="B94" s="6">
        <v>716</v>
      </c>
      <c r="C94" s="6" t="s">
        <v>10</v>
      </c>
      <c r="D94" s="6" t="s">
        <v>47</v>
      </c>
      <c r="E94" s="213" t="s">
        <v>115</v>
      </c>
      <c r="F94" s="214"/>
      <c r="G94" s="6" t="s">
        <v>87</v>
      </c>
      <c r="H94" s="6"/>
      <c r="I94" s="117">
        <f>I96</f>
        <v>623.4</v>
      </c>
      <c r="J94" s="117">
        <f>J96</f>
        <v>0</v>
      </c>
      <c r="K94" s="117">
        <f>K96</f>
        <v>0</v>
      </c>
    </row>
    <row r="95" spans="1:11" s="72" customFormat="1" ht="24">
      <c r="A95" s="79" t="s">
        <v>105</v>
      </c>
      <c r="B95" s="71" t="s">
        <v>12</v>
      </c>
      <c r="C95" s="71" t="s">
        <v>10</v>
      </c>
      <c r="D95" s="71" t="s">
        <v>47</v>
      </c>
      <c r="E95" s="204" t="s">
        <v>127</v>
      </c>
      <c r="F95" s="205"/>
      <c r="G95" s="71" t="s">
        <v>87</v>
      </c>
      <c r="H95" s="71"/>
      <c r="I95" s="117">
        <f>I96</f>
        <v>623.4</v>
      </c>
      <c r="J95" s="117">
        <f aca="true" t="shared" si="4" ref="J95:K97">J96</f>
        <v>0</v>
      </c>
      <c r="K95" s="117">
        <f t="shared" si="4"/>
        <v>0</v>
      </c>
    </row>
    <row r="96" spans="1:11" ht="12.75">
      <c r="A96" s="79" t="s">
        <v>106</v>
      </c>
      <c r="B96" s="71" t="s">
        <v>12</v>
      </c>
      <c r="C96" s="71" t="s">
        <v>10</v>
      </c>
      <c r="D96" s="71" t="s">
        <v>47</v>
      </c>
      <c r="E96" s="227" t="s">
        <v>127</v>
      </c>
      <c r="F96" s="231"/>
      <c r="G96" s="71"/>
      <c r="H96" s="71"/>
      <c r="I96" s="117">
        <f>I97</f>
        <v>623.4</v>
      </c>
      <c r="J96" s="117">
        <f t="shared" si="4"/>
        <v>0</v>
      </c>
      <c r="K96" s="117">
        <f t="shared" si="4"/>
        <v>0</v>
      </c>
    </row>
    <row r="97" spans="1:11" ht="12.75">
      <c r="A97" s="79" t="s">
        <v>15</v>
      </c>
      <c r="B97" s="71" t="s">
        <v>12</v>
      </c>
      <c r="C97" s="71" t="s">
        <v>10</v>
      </c>
      <c r="D97" s="71" t="s">
        <v>47</v>
      </c>
      <c r="E97" s="227" t="s">
        <v>127</v>
      </c>
      <c r="F97" s="231"/>
      <c r="G97" s="71" t="s">
        <v>16</v>
      </c>
      <c r="H97" s="71"/>
      <c r="I97" s="117">
        <f>I98</f>
        <v>623.4</v>
      </c>
      <c r="J97" s="117">
        <f t="shared" si="4"/>
        <v>0</v>
      </c>
      <c r="K97" s="117">
        <f t="shared" si="4"/>
        <v>0</v>
      </c>
    </row>
    <row r="98" spans="1:11" ht="12.75">
      <c r="A98" s="79" t="s">
        <v>20</v>
      </c>
      <c r="B98" s="71" t="s">
        <v>12</v>
      </c>
      <c r="C98" s="71" t="s">
        <v>10</v>
      </c>
      <c r="D98" s="71" t="s">
        <v>47</v>
      </c>
      <c r="E98" s="229" t="s">
        <v>127</v>
      </c>
      <c r="F98" s="230"/>
      <c r="G98" s="71" t="s">
        <v>84</v>
      </c>
      <c r="H98" s="71"/>
      <c r="I98" s="117">
        <f>'пр 9'!H66</f>
        <v>623.4</v>
      </c>
      <c r="J98" s="117">
        <f>'пр 9'!I66</f>
        <v>0</v>
      </c>
      <c r="K98" s="117">
        <f>'пр 9'!J66</f>
        <v>0</v>
      </c>
    </row>
    <row r="99" spans="1:11" s="169" customFormat="1" ht="12.75" customHeight="1">
      <c r="A99" s="174"/>
      <c r="B99" s="157" t="s">
        <v>12</v>
      </c>
      <c r="C99" s="157" t="s">
        <v>10</v>
      </c>
      <c r="D99" s="157" t="s">
        <v>47</v>
      </c>
      <c r="E99" s="275" t="s">
        <v>127</v>
      </c>
      <c r="F99" s="272"/>
      <c r="G99" s="157" t="s">
        <v>84</v>
      </c>
      <c r="H99" s="175" t="s">
        <v>231</v>
      </c>
      <c r="I99" s="159"/>
      <c r="J99" s="159"/>
      <c r="K99" s="159"/>
    </row>
    <row r="100" spans="1:11" ht="12.75">
      <c r="A100" s="87" t="s">
        <v>29</v>
      </c>
      <c r="B100" s="88" t="s">
        <v>12</v>
      </c>
      <c r="C100" s="88" t="s">
        <v>10</v>
      </c>
      <c r="D100" s="150" t="s">
        <v>27</v>
      </c>
      <c r="E100" s="221" t="s">
        <v>114</v>
      </c>
      <c r="F100" s="208"/>
      <c r="G100" s="151" t="s">
        <v>87</v>
      </c>
      <c r="H100" s="151"/>
      <c r="I100" s="116">
        <f>I101</f>
        <v>100</v>
      </c>
      <c r="J100" s="116">
        <f>J101</f>
        <v>100</v>
      </c>
      <c r="K100" s="116">
        <f>K101</f>
        <v>100</v>
      </c>
    </row>
    <row r="101" spans="1:11" ht="12.75" customHeight="1">
      <c r="A101" s="107" t="s">
        <v>113</v>
      </c>
      <c r="B101" s="6">
        <v>716</v>
      </c>
      <c r="C101" s="6" t="s">
        <v>10</v>
      </c>
      <c r="D101" s="6" t="s">
        <v>27</v>
      </c>
      <c r="E101" s="201" t="s">
        <v>118</v>
      </c>
      <c r="F101" s="202"/>
      <c r="G101" s="6" t="s">
        <v>87</v>
      </c>
      <c r="H101" s="6"/>
      <c r="I101" s="117">
        <f>I104</f>
        <v>100</v>
      </c>
      <c r="J101" s="117">
        <f>J104</f>
        <v>100</v>
      </c>
      <c r="K101" s="117">
        <f>K104</f>
        <v>100</v>
      </c>
    </row>
    <row r="102" spans="1:11" ht="12.75" customHeight="1">
      <c r="A102" s="107" t="s">
        <v>117</v>
      </c>
      <c r="B102" s="6">
        <v>716</v>
      </c>
      <c r="C102" s="6" t="s">
        <v>10</v>
      </c>
      <c r="D102" s="6" t="s">
        <v>27</v>
      </c>
      <c r="E102" s="201" t="s">
        <v>118</v>
      </c>
      <c r="F102" s="202"/>
      <c r="G102" s="6" t="s">
        <v>87</v>
      </c>
      <c r="H102" s="6"/>
      <c r="I102" s="117">
        <f>I104</f>
        <v>100</v>
      </c>
      <c r="J102" s="117">
        <f>J104</f>
        <v>100</v>
      </c>
      <c r="K102" s="117">
        <f>K104</f>
        <v>100</v>
      </c>
    </row>
    <row r="103" spans="1:11" ht="12.75" customHeight="1">
      <c r="A103" s="91" t="s">
        <v>63</v>
      </c>
      <c r="B103" s="71" t="s">
        <v>12</v>
      </c>
      <c r="C103" s="71" t="s">
        <v>10</v>
      </c>
      <c r="D103" s="71" t="s">
        <v>27</v>
      </c>
      <c r="E103" s="201" t="s">
        <v>118</v>
      </c>
      <c r="F103" s="202"/>
      <c r="G103" s="71"/>
      <c r="H103" s="71"/>
      <c r="I103" s="117">
        <f aca="true" t="shared" si="5" ref="I103:K104">I104</f>
        <v>100</v>
      </c>
      <c r="J103" s="117">
        <f t="shared" si="5"/>
        <v>100</v>
      </c>
      <c r="K103" s="117">
        <f t="shared" si="5"/>
        <v>100</v>
      </c>
    </row>
    <row r="104" spans="1:11" ht="23.25" customHeight="1">
      <c r="A104" s="89" t="s">
        <v>65</v>
      </c>
      <c r="B104" s="71" t="s">
        <v>12</v>
      </c>
      <c r="C104" s="71" t="s">
        <v>10</v>
      </c>
      <c r="D104" s="71" t="s">
        <v>27</v>
      </c>
      <c r="E104" s="201" t="s">
        <v>129</v>
      </c>
      <c r="F104" s="202"/>
      <c r="G104" s="71" t="s">
        <v>91</v>
      </c>
      <c r="H104" s="71"/>
      <c r="I104" s="117">
        <f t="shared" si="5"/>
        <v>100</v>
      </c>
      <c r="J104" s="117">
        <f t="shared" si="5"/>
        <v>100</v>
      </c>
      <c r="K104" s="117">
        <f t="shared" si="5"/>
        <v>100</v>
      </c>
    </row>
    <row r="105" spans="1:11" ht="12.75">
      <c r="A105" s="73" t="s">
        <v>94</v>
      </c>
      <c r="B105" s="71" t="s">
        <v>12</v>
      </c>
      <c r="C105" s="71" t="s">
        <v>10</v>
      </c>
      <c r="D105" s="71" t="s">
        <v>27</v>
      </c>
      <c r="E105" s="201" t="s">
        <v>129</v>
      </c>
      <c r="F105" s="202"/>
      <c r="G105" s="71" t="s">
        <v>91</v>
      </c>
      <c r="H105" s="71"/>
      <c r="I105" s="117">
        <f>'пр 9'!H72</f>
        <v>100</v>
      </c>
      <c r="J105" s="117">
        <f>'пр 9'!I72</f>
        <v>100</v>
      </c>
      <c r="K105" s="117">
        <f>'пр 9'!J72</f>
        <v>100</v>
      </c>
    </row>
    <row r="106" spans="1:11" s="169" customFormat="1" ht="12.75">
      <c r="A106" s="168"/>
      <c r="B106" s="157" t="s">
        <v>12</v>
      </c>
      <c r="C106" s="157" t="s">
        <v>10</v>
      </c>
      <c r="D106" s="157" t="s">
        <v>27</v>
      </c>
      <c r="E106" s="262" t="s">
        <v>129</v>
      </c>
      <c r="F106" s="263"/>
      <c r="G106" s="157" t="s">
        <v>91</v>
      </c>
      <c r="H106" s="172" t="s">
        <v>232</v>
      </c>
      <c r="I106" s="159"/>
      <c r="J106" s="159"/>
      <c r="K106" s="159"/>
    </row>
    <row r="107" spans="1:11" ht="12.75">
      <c r="A107" s="92" t="s">
        <v>31</v>
      </c>
      <c r="B107" s="88" t="s">
        <v>12</v>
      </c>
      <c r="C107" s="93" t="s">
        <v>11</v>
      </c>
      <c r="D107" s="93"/>
      <c r="E107" s="221"/>
      <c r="F107" s="208"/>
      <c r="G107" s="106"/>
      <c r="H107" s="106"/>
      <c r="I107" s="116">
        <f>I108</f>
        <v>137.29999999999998</v>
      </c>
      <c r="J107" s="116">
        <f>J108</f>
        <v>138.79999999999998</v>
      </c>
      <c r="K107" s="116">
        <f>K108</f>
        <v>144.5</v>
      </c>
    </row>
    <row r="108" spans="1:11" ht="25.5">
      <c r="A108" s="95" t="s">
        <v>32</v>
      </c>
      <c r="B108" s="71" t="s">
        <v>12</v>
      </c>
      <c r="C108" s="76" t="s">
        <v>11</v>
      </c>
      <c r="D108" s="76" t="s">
        <v>33</v>
      </c>
      <c r="E108" s="201" t="s">
        <v>114</v>
      </c>
      <c r="F108" s="202"/>
      <c r="G108" s="106" t="s">
        <v>87</v>
      </c>
      <c r="H108" s="106"/>
      <c r="I108" s="117">
        <f>I110</f>
        <v>137.29999999999998</v>
      </c>
      <c r="J108" s="117">
        <f>J110</f>
        <v>138.79999999999998</v>
      </c>
      <c r="K108" s="117">
        <f>K110</f>
        <v>144.5</v>
      </c>
    </row>
    <row r="109" spans="1:11" ht="12.75" customHeight="1">
      <c r="A109" s="107" t="s">
        <v>113</v>
      </c>
      <c r="B109" s="6">
        <v>716</v>
      </c>
      <c r="C109" s="76" t="s">
        <v>11</v>
      </c>
      <c r="D109" s="76" t="s">
        <v>33</v>
      </c>
      <c r="E109" s="201" t="s">
        <v>130</v>
      </c>
      <c r="F109" s="202"/>
      <c r="G109" s="6" t="s">
        <v>87</v>
      </c>
      <c r="H109" s="6"/>
      <c r="I109" s="117">
        <f>I110</f>
        <v>137.29999999999998</v>
      </c>
      <c r="J109" s="117">
        <f>J110</f>
        <v>138.79999999999998</v>
      </c>
      <c r="K109" s="117">
        <f>K110</f>
        <v>144.5</v>
      </c>
    </row>
    <row r="110" spans="1:11" ht="37.5" customHeight="1">
      <c r="A110" s="96" t="s">
        <v>66</v>
      </c>
      <c r="B110" s="71" t="s">
        <v>12</v>
      </c>
      <c r="C110" s="76" t="s">
        <v>11</v>
      </c>
      <c r="D110" s="76" t="s">
        <v>33</v>
      </c>
      <c r="E110" s="201" t="s">
        <v>131</v>
      </c>
      <c r="F110" s="202"/>
      <c r="G110" s="106"/>
      <c r="H110" s="106"/>
      <c r="I110" s="117">
        <f>I111+I116</f>
        <v>137.29999999999998</v>
      </c>
      <c r="J110" s="117">
        <f>J111+J116</f>
        <v>138.79999999999998</v>
      </c>
      <c r="K110" s="117">
        <f>K111+K116</f>
        <v>144.5</v>
      </c>
    </row>
    <row r="111" spans="1:11" ht="22.5">
      <c r="A111" s="8" t="s">
        <v>119</v>
      </c>
      <c r="B111" s="5" t="s">
        <v>12</v>
      </c>
      <c r="C111" s="76" t="s">
        <v>11</v>
      </c>
      <c r="D111" s="76" t="s">
        <v>33</v>
      </c>
      <c r="E111" s="201" t="s">
        <v>131</v>
      </c>
      <c r="F111" s="202"/>
      <c r="G111" s="5" t="s">
        <v>112</v>
      </c>
      <c r="H111" s="5"/>
      <c r="I111" s="117">
        <f>I114+I112</f>
        <v>130.2</v>
      </c>
      <c r="J111" s="117">
        <f>J114+J112</f>
        <v>130.2</v>
      </c>
      <c r="K111" s="117">
        <f>K114+K112</f>
        <v>130.2</v>
      </c>
    </row>
    <row r="112" spans="1:11" ht="22.5">
      <c r="A112" s="73" t="s">
        <v>120</v>
      </c>
      <c r="B112" s="71" t="s">
        <v>12</v>
      </c>
      <c r="C112" s="76" t="s">
        <v>11</v>
      </c>
      <c r="D112" s="76" t="s">
        <v>33</v>
      </c>
      <c r="E112" s="201" t="s">
        <v>131</v>
      </c>
      <c r="F112" s="202"/>
      <c r="G112" s="71" t="s">
        <v>80</v>
      </c>
      <c r="H112" s="71"/>
      <c r="I112" s="117">
        <f>'пр 9'!H78</f>
        <v>100</v>
      </c>
      <c r="J112" s="117">
        <f>'пр 9'!I78</f>
        <v>100</v>
      </c>
      <c r="K112" s="117">
        <f>'пр 9'!J78</f>
        <v>100</v>
      </c>
    </row>
    <row r="113" spans="1:11" s="169" customFormat="1" ht="12.75">
      <c r="A113" s="168"/>
      <c r="B113" s="157" t="s">
        <v>12</v>
      </c>
      <c r="C113" s="157" t="s">
        <v>11</v>
      </c>
      <c r="D113" s="157" t="s">
        <v>33</v>
      </c>
      <c r="E113" s="262" t="s">
        <v>131</v>
      </c>
      <c r="F113" s="263"/>
      <c r="G113" s="157" t="s">
        <v>80</v>
      </c>
      <c r="H113" s="157" t="s">
        <v>215</v>
      </c>
      <c r="I113" s="159"/>
      <c r="J113" s="159"/>
      <c r="K113" s="159"/>
    </row>
    <row r="114" spans="1:11" ht="12.75">
      <c r="A114" s="73" t="s">
        <v>18</v>
      </c>
      <c r="B114" s="71" t="s">
        <v>12</v>
      </c>
      <c r="C114" s="76" t="s">
        <v>11</v>
      </c>
      <c r="D114" s="76" t="s">
        <v>33</v>
      </c>
      <c r="E114" s="201" t="s">
        <v>131</v>
      </c>
      <c r="F114" s="202"/>
      <c r="G114" s="71" t="s">
        <v>111</v>
      </c>
      <c r="H114" s="71"/>
      <c r="I114" s="117">
        <f>'пр 9'!H79</f>
        <v>30.2</v>
      </c>
      <c r="J114" s="117">
        <f>'пр 9'!I79</f>
        <v>30.2</v>
      </c>
      <c r="K114" s="117">
        <f>'пр 9'!J79</f>
        <v>30.2</v>
      </c>
    </row>
    <row r="115" spans="1:11" s="169" customFormat="1" ht="12.75">
      <c r="A115" s="168"/>
      <c r="B115" s="157" t="s">
        <v>12</v>
      </c>
      <c r="C115" s="157" t="s">
        <v>11</v>
      </c>
      <c r="D115" s="157" t="s">
        <v>33</v>
      </c>
      <c r="E115" s="262" t="s">
        <v>131</v>
      </c>
      <c r="F115" s="263"/>
      <c r="G115" s="157" t="s">
        <v>111</v>
      </c>
      <c r="H115" s="157" t="s">
        <v>216</v>
      </c>
      <c r="I115" s="159"/>
      <c r="J115" s="159"/>
      <c r="K115" s="159"/>
    </row>
    <row r="116" spans="1:11" ht="22.5" customHeight="1">
      <c r="A116" s="89" t="s">
        <v>121</v>
      </c>
      <c r="B116" s="88" t="s">
        <v>12</v>
      </c>
      <c r="C116" s="76" t="s">
        <v>11</v>
      </c>
      <c r="D116" s="76" t="s">
        <v>33</v>
      </c>
      <c r="E116" s="201" t="s">
        <v>131</v>
      </c>
      <c r="F116" s="203"/>
      <c r="G116" s="84" t="s">
        <v>16</v>
      </c>
      <c r="H116" s="84"/>
      <c r="I116" s="116">
        <f>I118</f>
        <v>7.1</v>
      </c>
      <c r="J116" s="116">
        <f>J118</f>
        <v>8.6</v>
      </c>
      <c r="K116" s="116">
        <f>K118</f>
        <v>14.3</v>
      </c>
    </row>
    <row r="117" spans="1:11" ht="33.75" customHeight="1">
      <c r="A117" s="73" t="s">
        <v>128</v>
      </c>
      <c r="B117" s="71" t="s">
        <v>12</v>
      </c>
      <c r="C117" s="76" t="s">
        <v>11</v>
      </c>
      <c r="D117" s="76" t="s">
        <v>33</v>
      </c>
      <c r="E117" s="201" t="s">
        <v>131</v>
      </c>
      <c r="F117" s="203"/>
      <c r="G117" s="71" t="s">
        <v>123</v>
      </c>
      <c r="H117" s="71"/>
      <c r="I117" s="117">
        <f>I118</f>
        <v>7.1</v>
      </c>
      <c r="J117" s="117">
        <f>J118</f>
        <v>8.6</v>
      </c>
      <c r="K117" s="117">
        <f>K118</f>
        <v>14.3</v>
      </c>
    </row>
    <row r="118" spans="1:11" ht="33.75">
      <c r="A118" s="73" t="s">
        <v>124</v>
      </c>
      <c r="B118" s="71" t="s">
        <v>12</v>
      </c>
      <c r="C118" s="76" t="s">
        <v>11</v>
      </c>
      <c r="D118" s="76" t="s">
        <v>33</v>
      </c>
      <c r="E118" s="201" t="s">
        <v>131</v>
      </c>
      <c r="F118" s="203"/>
      <c r="G118" s="71" t="s">
        <v>84</v>
      </c>
      <c r="H118" s="71"/>
      <c r="I118" s="117">
        <f>'пр 9'!H82</f>
        <v>7.1</v>
      </c>
      <c r="J118" s="117">
        <f>'пр 9'!I82</f>
        <v>8.6</v>
      </c>
      <c r="K118" s="117">
        <f>'пр 9'!J82</f>
        <v>14.3</v>
      </c>
    </row>
    <row r="119" spans="1:11" s="169" customFormat="1" ht="12.75" customHeight="1">
      <c r="A119" s="168"/>
      <c r="B119" s="157" t="s">
        <v>12</v>
      </c>
      <c r="C119" s="157" t="s">
        <v>11</v>
      </c>
      <c r="D119" s="157" t="s">
        <v>33</v>
      </c>
      <c r="E119" s="262" t="s">
        <v>131</v>
      </c>
      <c r="F119" s="267"/>
      <c r="G119" s="157" t="s">
        <v>84</v>
      </c>
      <c r="H119" s="172" t="s">
        <v>226</v>
      </c>
      <c r="I119" s="159"/>
      <c r="J119" s="159"/>
      <c r="K119" s="159"/>
    </row>
    <row r="120" spans="1:11" ht="12.75" customHeight="1">
      <c r="A120" s="92" t="s">
        <v>132</v>
      </c>
      <c r="B120" s="88" t="s">
        <v>12</v>
      </c>
      <c r="C120" s="93" t="s">
        <v>33</v>
      </c>
      <c r="D120" s="93"/>
      <c r="E120" s="221"/>
      <c r="F120" s="208"/>
      <c r="G120" s="106"/>
      <c r="H120" s="106"/>
      <c r="I120" s="116">
        <f>I121+I130</f>
        <v>100</v>
      </c>
      <c r="J120" s="116">
        <f>J121+J130</f>
        <v>100</v>
      </c>
      <c r="K120" s="116">
        <f>K121+K130</f>
        <v>100</v>
      </c>
    </row>
    <row r="121" spans="1:11" ht="51">
      <c r="A121" s="95" t="s">
        <v>67</v>
      </c>
      <c r="B121" s="84" t="s">
        <v>12</v>
      </c>
      <c r="C121" s="85" t="s">
        <v>33</v>
      </c>
      <c r="D121" s="85" t="s">
        <v>53</v>
      </c>
      <c r="E121" s="206" t="s">
        <v>114</v>
      </c>
      <c r="F121" s="208"/>
      <c r="G121" s="108" t="s">
        <v>87</v>
      </c>
      <c r="H121" s="108"/>
      <c r="I121" s="116">
        <f aca="true" t="shared" si="6" ref="I121:K127">I122</f>
        <v>50</v>
      </c>
      <c r="J121" s="116">
        <f t="shared" si="6"/>
        <v>50</v>
      </c>
      <c r="K121" s="116">
        <f t="shared" si="6"/>
        <v>50</v>
      </c>
    </row>
    <row r="122" spans="1:11" ht="25.5">
      <c r="A122" s="107" t="s">
        <v>113</v>
      </c>
      <c r="B122" s="6">
        <v>716</v>
      </c>
      <c r="C122" s="76" t="s">
        <v>33</v>
      </c>
      <c r="D122" s="76" t="s">
        <v>53</v>
      </c>
      <c r="E122" s="201" t="s">
        <v>118</v>
      </c>
      <c r="F122" s="202"/>
      <c r="G122" s="6" t="s">
        <v>87</v>
      </c>
      <c r="H122" s="6"/>
      <c r="I122" s="117">
        <f t="shared" si="6"/>
        <v>50</v>
      </c>
      <c r="J122" s="117">
        <f t="shared" si="6"/>
        <v>50</v>
      </c>
      <c r="K122" s="117">
        <f t="shared" si="6"/>
        <v>50</v>
      </c>
    </row>
    <row r="123" spans="1:11" ht="38.25">
      <c r="A123" s="107" t="s">
        <v>117</v>
      </c>
      <c r="B123" s="6">
        <v>716</v>
      </c>
      <c r="C123" s="76" t="s">
        <v>33</v>
      </c>
      <c r="D123" s="76" t="s">
        <v>53</v>
      </c>
      <c r="E123" s="201" t="s">
        <v>118</v>
      </c>
      <c r="F123" s="202"/>
      <c r="G123" s="6" t="s">
        <v>87</v>
      </c>
      <c r="H123" s="6"/>
      <c r="I123" s="117">
        <f t="shared" si="6"/>
        <v>50</v>
      </c>
      <c r="J123" s="117">
        <f t="shared" si="6"/>
        <v>50</v>
      </c>
      <c r="K123" s="117">
        <f t="shared" si="6"/>
        <v>50</v>
      </c>
    </row>
    <row r="124" spans="1:11" ht="38.25">
      <c r="A124" s="30" t="s">
        <v>63</v>
      </c>
      <c r="B124" s="6">
        <v>716</v>
      </c>
      <c r="C124" s="76" t="s">
        <v>33</v>
      </c>
      <c r="D124" s="76" t="s">
        <v>53</v>
      </c>
      <c r="E124" s="201" t="s">
        <v>118</v>
      </c>
      <c r="F124" s="202"/>
      <c r="G124" s="6" t="s">
        <v>87</v>
      </c>
      <c r="H124" s="6"/>
      <c r="I124" s="117">
        <f>I125</f>
        <v>50</v>
      </c>
      <c r="J124" s="117">
        <f t="shared" si="6"/>
        <v>50</v>
      </c>
      <c r="K124" s="117">
        <f t="shared" si="6"/>
        <v>50</v>
      </c>
    </row>
    <row r="125" spans="1:11" ht="22.5">
      <c r="A125" s="8" t="s">
        <v>178</v>
      </c>
      <c r="B125" s="6">
        <v>716</v>
      </c>
      <c r="C125" s="76" t="s">
        <v>33</v>
      </c>
      <c r="D125" s="76" t="s">
        <v>53</v>
      </c>
      <c r="E125" s="201" t="s">
        <v>133</v>
      </c>
      <c r="F125" s="202"/>
      <c r="G125" s="6" t="s">
        <v>87</v>
      </c>
      <c r="H125" s="6"/>
      <c r="I125" s="117">
        <f t="shared" si="6"/>
        <v>50</v>
      </c>
      <c r="J125" s="117">
        <f t="shared" si="6"/>
        <v>50</v>
      </c>
      <c r="K125" s="117">
        <f t="shared" si="6"/>
        <v>50</v>
      </c>
    </row>
    <row r="126" spans="1:11" ht="27" customHeight="1">
      <c r="A126" s="89" t="s">
        <v>121</v>
      </c>
      <c r="B126" s="88" t="s">
        <v>12</v>
      </c>
      <c r="C126" s="76" t="s">
        <v>33</v>
      </c>
      <c r="D126" s="76" t="s">
        <v>53</v>
      </c>
      <c r="E126" s="201" t="s">
        <v>133</v>
      </c>
      <c r="F126" s="202"/>
      <c r="G126" s="84" t="s">
        <v>16</v>
      </c>
      <c r="H126" s="84"/>
      <c r="I126" s="116">
        <f t="shared" si="6"/>
        <v>50</v>
      </c>
      <c r="J126" s="116">
        <f t="shared" si="6"/>
        <v>50</v>
      </c>
      <c r="K126" s="116">
        <f t="shared" si="6"/>
        <v>50</v>
      </c>
    </row>
    <row r="127" spans="1:11" ht="33.75">
      <c r="A127" s="73" t="s">
        <v>128</v>
      </c>
      <c r="B127" s="71" t="s">
        <v>12</v>
      </c>
      <c r="C127" s="76" t="s">
        <v>33</v>
      </c>
      <c r="D127" s="76" t="s">
        <v>53</v>
      </c>
      <c r="E127" s="201" t="s">
        <v>133</v>
      </c>
      <c r="F127" s="202"/>
      <c r="G127" s="71" t="s">
        <v>123</v>
      </c>
      <c r="H127" s="71"/>
      <c r="I127" s="117">
        <f t="shared" si="6"/>
        <v>50</v>
      </c>
      <c r="J127" s="117">
        <f t="shared" si="6"/>
        <v>50</v>
      </c>
      <c r="K127" s="117">
        <f t="shared" si="6"/>
        <v>50</v>
      </c>
    </row>
    <row r="128" spans="1:11" ht="33.75">
      <c r="A128" s="73" t="s">
        <v>124</v>
      </c>
      <c r="B128" s="71" t="s">
        <v>12</v>
      </c>
      <c r="C128" s="76" t="s">
        <v>33</v>
      </c>
      <c r="D128" s="76" t="s">
        <v>53</v>
      </c>
      <c r="E128" s="201" t="s">
        <v>133</v>
      </c>
      <c r="F128" s="202"/>
      <c r="G128" s="71" t="s">
        <v>84</v>
      </c>
      <c r="H128" s="71"/>
      <c r="I128" s="117">
        <f>'пр 9'!H91</f>
        <v>50</v>
      </c>
      <c r="J128" s="117">
        <f>'пр 9'!I91</f>
        <v>50</v>
      </c>
      <c r="K128" s="117">
        <f>'пр 9'!J91</f>
        <v>50</v>
      </c>
    </row>
    <row r="129" spans="1:11" s="169" customFormat="1" ht="12.75">
      <c r="A129" s="168"/>
      <c r="B129" s="157" t="s">
        <v>12</v>
      </c>
      <c r="C129" s="157" t="s">
        <v>33</v>
      </c>
      <c r="D129" s="157" t="s">
        <v>53</v>
      </c>
      <c r="E129" s="262" t="s">
        <v>133</v>
      </c>
      <c r="F129" s="263"/>
      <c r="G129" s="157" t="s">
        <v>84</v>
      </c>
      <c r="H129" s="172" t="s">
        <v>217</v>
      </c>
      <c r="I129" s="159"/>
      <c r="J129" s="159"/>
      <c r="K129" s="159"/>
    </row>
    <row r="130" spans="1:11" ht="12.75">
      <c r="A130" s="95" t="s">
        <v>69</v>
      </c>
      <c r="B130" s="84" t="s">
        <v>12</v>
      </c>
      <c r="C130" s="85" t="s">
        <v>33</v>
      </c>
      <c r="D130" s="85" t="s">
        <v>68</v>
      </c>
      <c r="E130" s="206" t="s">
        <v>114</v>
      </c>
      <c r="F130" s="208"/>
      <c r="G130" s="108" t="s">
        <v>87</v>
      </c>
      <c r="H130" s="108"/>
      <c r="I130" s="116">
        <f aca="true" t="shared" si="7" ref="I130:K136">I131</f>
        <v>50</v>
      </c>
      <c r="J130" s="116">
        <f t="shared" si="7"/>
        <v>50</v>
      </c>
      <c r="K130" s="116">
        <f t="shared" si="7"/>
        <v>50</v>
      </c>
    </row>
    <row r="131" spans="1:11" ht="25.5">
      <c r="A131" s="107" t="s">
        <v>113</v>
      </c>
      <c r="B131" s="6">
        <v>716</v>
      </c>
      <c r="C131" s="85" t="s">
        <v>33</v>
      </c>
      <c r="D131" s="85" t="s">
        <v>68</v>
      </c>
      <c r="E131" s="201" t="s">
        <v>118</v>
      </c>
      <c r="F131" s="202"/>
      <c r="G131" s="6" t="s">
        <v>87</v>
      </c>
      <c r="H131" s="6"/>
      <c r="I131" s="117">
        <f t="shared" si="7"/>
        <v>50</v>
      </c>
      <c r="J131" s="117">
        <f t="shared" si="7"/>
        <v>50</v>
      </c>
      <c r="K131" s="117">
        <f t="shared" si="7"/>
        <v>50</v>
      </c>
    </row>
    <row r="132" spans="1:11" ht="36.75" customHeight="1">
      <c r="A132" s="107" t="s">
        <v>117</v>
      </c>
      <c r="B132" s="6">
        <v>716</v>
      </c>
      <c r="C132" s="85" t="s">
        <v>33</v>
      </c>
      <c r="D132" s="85" t="s">
        <v>68</v>
      </c>
      <c r="E132" s="201" t="s">
        <v>118</v>
      </c>
      <c r="F132" s="202"/>
      <c r="G132" s="6" t="s">
        <v>87</v>
      </c>
      <c r="H132" s="6"/>
      <c r="I132" s="117">
        <f t="shared" si="7"/>
        <v>50</v>
      </c>
      <c r="J132" s="117">
        <f t="shared" si="7"/>
        <v>50</v>
      </c>
      <c r="K132" s="117">
        <f t="shared" si="7"/>
        <v>50</v>
      </c>
    </row>
    <row r="133" spans="1:11" ht="40.5" customHeight="1">
      <c r="A133" s="30" t="s">
        <v>63</v>
      </c>
      <c r="B133" s="6">
        <v>716</v>
      </c>
      <c r="C133" s="85" t="s">
        <v>33</v>
      </c>
      <c r="D133" s="85" t="s">
        <v>68</v>
      </c>
      <c r="E133" s="201" t="s">
        <v>118</v>
      </c>
      <c r="F133" s="202"/>
      <c r="G133" s="6" t="s">
        <v>87</v>
      </c>
      <c r="H133" s="6"/>
      <c r="I133" s="117">
        <f t="shared" si="7"/>
        <v>50</v>
      </c>
      <c r="J133" s="117">
        <f t="shared" si="7"/>
        <v>50</v>
      </c>
      <c r="K133" s="117">
        <f t="shared" si="7"/>
        <v>50</v>
      </c>
    </row>
    <row r="134" spans="1:11" ht="33.75">
      <c r="A134" s="8" t="s">
        <v>177</v>
      </c>
      <c r="B134" s="6">
        <v>716</v>
      </c>
      <c r="C134" s="85" t="s">
        <v>33</v>
      </c>
      <c r="D134" s="85" t="s">
        <v>68</v>
      </c>
      <c r="E134" s="201" t="s">
        <v>134</v>
      </c>
      <c r="F134" s="202"/>
      <c r="G134" s="6" t="s">
        <v>87</v>
      </c>
      <c r="H134" s="6"/>
      <c r="I134" s="117">
        <f t="shared" si="7"/>
        <v>50</v>
      </c>
      <c r="J134" s="117">
        <f t="shared" si="7"/>
        <v>50</v>
      </c>
      <c r="K134" s="117">
        <f t="shared" si="7"/>
        <v>50</v>
      </c>
    </row>
    <row r="135" spans="1:11" ht="22.5">
      <c r="A135" s="89" t="s">
        <v>121</v>
      </c>
      <c r="B135" s="88" t="s">
        <v>12</v>
      </c>
      <c r="C135" s="85" t="s">
        <v>33</v>
      </c>
      <c r="D135" s="85" t="s">
        <v>68</v>
      </c>
      <c r="E135" s="201" t="s">
        <v>134</v>
      </c>
      <c r="F135" s="202"/>
      <c r="G135" s="84" t="s">
        <v>16</v>
      </c>
      <c r="H135" s="84"/>
      <c r="I135" s="116">
        <f t="shared" si="7"/>
        <v>50</v>
      </c>
      <c r="J135" s="116">
        <f t="shared" si="7"/>
        <v>50</v>
      </c>
      <c r="K135" s="116">
        <f t="shared" si="7"/>
        <v>50</v>
      </c>
    </row>
    <row r="136" spans="1:11" ht="33.75">
      <c r="A136" s="73" t="s">
        <v>128</v>
      </c>
      <c r="B136" s="71" t="s">
        <v>12</v>
      </c>
      <c r="C136" s="85" t="s">
        <v>33</v>
      </c>
      <c r="D136" s="85" t="s">
        <v>68</v>
      </c>
      <c r="E136" s="201" t="s">
        <v>134</v>
      </c>
      <c r="F136" s="202"/>
      <c r="G136" s="71" t="s">
        <v>123</v>
      </c>
      <c r="H136" s="71"/>
      <c r="I136" s="117">
        <f t="shared" si="7"/>
        <v>50</v>
      </c>
      <c r="J136" s="117">
        <f t="shared" si="7"/>
        <v>50</v>
      </c>
      <c r="K136" s="117">
        <f t="shared" si="7"/>
        <v>50</v>
      </c>
    </row>
    <row r="137" spans="1:11" ht="33.75">
      <c r="A137" s="73" t="s">
        <v>124</v>
      </c>
      <c r="B137" s="71" t="s">
        <v>12</v>
      </c>
      <c r="C137" s="85" t="s">
        <v>33</v>
      </c>
      <c r="D137" s="85" t="s">
        <v>68</v>
      </c>
      <c r="E137" s="201" t="s">
        <v>134</v>
      </c>
      <c r="F137" s="202"/>
      <c r="G137" s="71" t="s">
        <v>84</v>
      </c>
      <c r="H137" s="71"/>
      <c r="I137" s="117">
        <f>'пр 9'!H99</f>
        <v>50</v>
      </c>
      <c r="J137" s="117">
        <f>'пр 9'!I99</f>
        <v>50</v>
      </c>
      <c r="K137" s="117">
        <f>'пр 9'!J99</f>
        <v>50</v>
      </c>
    </row>
    <row r="138" spans="1:11" s="169" customFormat="1" ht="12.75">
      <c r="A138" s="168"/>
      <c r="B138" s="157" t="s">
        <v>12</v>
      </c>
      <c r="C138" s="163" t="s">
        <v>33</v>
      </c>
      <c r="D138" s="163" t="s">
        <v>68</v>
      </c>
      <c r="E138" s="262" t="s">
        <v>134</v>
      </c>
      <c r="F138" s="263"/>
      <c r="G138" s="157" t="s">
        <v>84</v>
      </c>
      <c r="H138" s="157" t="s">
        <v>217</v>
      </c>
      <c r="I138" s="159"/>
      <c r="J138" s="159"/>
      <c r="K138" s="159"/>
    </row>
    <row r="139" spans="1:11" ht="12.75">
      <c r="A139" s="92" t="s">
        <v>59</v>
      </c>
      <c r="B139" s="98" t="s">
        <v>12</v>
      </c>
      <c r="C139" s="98" t="s">
        <v>19</v>
      </c>
      <c r="D139" s="99"/>
      <c r="E139" s="201"/>
      <c r="F139" s="202"/>
      <c r="G139" s="76"/>
      <c r="H139" s="76"/>
      <c r="I139" s="116">
        <f>I141+I148</f>
        <v>4834.7</v>
      </c>
      <c r="J139" s="116">
        <f>J141+J148</f>
        <v>1388.9</v>
      </c>
      <c r="K139" s="116">
        <f>K141+K148</f>
        <v>1478.5</v>
      </c>
    </row>
    <row r="140" spans="1:11" ht="25.5">
      <c r="A140" s="107" t="s">
        <v>135</v>
      </c>
      <c r="B140" s="6">
        <v>716</v>
      </c>
      <c r="C140" s="99" t="s">
        <v>19</v>
      </c>
      <c r="D140" s="99" t="s">
        <v>53</v>
      </c>
      <c r="E140" s="201" t="s">
        <v>136</v>
      </c>
      <c r="F140" s="202"/>
      <c r="G140" s="6" t="s">
        <v>87</v>
      </c>
      <c r="H140" s="6"/>
      <c r="I140" s="117">
        <f>I141</f>
        <v>4834.7</v>
      </c>
      <c r="J140" s="117">
        <f aca="true" t="shared" si="8" ref="J140:K142">J141</f>
        <v>1388.9</v>
      </c>
      <c r="K140" s="117">
        <f t="shared" si="8"/>
        <v>1478.5</v>
      </c>
    </row>
    <row r="141" spans="1:11" ht="89.25">
      <c r="A141" s="92" t="s">
        <v>104</v>
      </c>
      <c r="B141" s="82" t="s">
        <v>12</v>
      </c>
      <c r="C141" s="102" t="s">
        <v>19</v>
      </c>
      <c r="D141" s="102" t="s">
        <v>53</v>
      </c>
      <c r="E141" s="201" t="s">
        <v>136</v>
      </c>
      <c r="F141" s="202"/>
      <c r="G141" s="102"/>
      <c r="H141" s="102"/>
      <c r="I141" s="118">
        <f>I142</f>
        <v>4834.7</v>
      </c>
      <c r="J141" s="118">
        <f t="shared" si="8"/>
        <v>1388.9</v>
      </c>
      <c r="K141" s="118">
        <f t="shared" si="8"/>
        <v>1478.5</v>
      </c>
    </row>
    <row r="142" spans="1:11" ht="127.5">
      <c r="A142" s="103" t="s">
        <v>75</v>
      </c>
      <c r="B142" s="74" t="s">
        <v>12</v>
      </c>
      <c r="C142" s="75" t="s">
        <v>19</v>
      </c>
      <c r="D142" s="75" t="s">
        <v>53</v>
      </c>
      <c r="E142" s="201" t="s">
        <v>137</v>
      </c>
      <c r="F142" s="203"/>
      <c r="G142" s="102"/>
      <c r="H142" s="102"/>
      <c r="I142" s="117">
        <f>I143</f>
        <v>4834.7</v>
      </c>
      <c r="J142" s="117">
        <f t="shared" si="8"/>
        <v>1388.9</v>
      </c>
      <c r="K142" s="117">
        <f t="shared" si="8"/>
        <v>1478.5</v>
      </c>
    </row>
    <row r="143" spans="1:11" ht="21.75" customHeight="1">
      <c r="A143" s="89" t="s">
        <v>121</v>
      </c>
      <c r="B143" s="71" t="s">
        <v>12</v>
      </c>
      <c r="C143" s="76" t="s">
        <v>19</v>
      </c>
      <c r="D143" s="76" t="s">
        <v>53</v>
      </c>
      <c r="E143" s="201" t="s">
        <v>137</v>
      </c>
      <c r="F143" s="203"/>
      <c r="G143" s="76"/>
      <c r="H143" s="76"/>
      <c r="I143" s="117">
        <f>SUM(I144)</f>
        <v>4834.7</v>
      </c>
      <c r="J143" s="117">
        <f>SUM(J144)</f>
        <v>1388.9</v>
      </c>
      <c r="K143" s="117">
        <f>SUM(K144)</f>
        <v>1478.5</v>
      </c>
    </row>
    <row r="144" spans="1:11" ht="40.5" customHeight="1">
      <c r="A144" s="73" t="s">
        <v>128</v>
      </c>
      <c r="B144" s="71" t="s">
        <v>12</v>
      </c>
      <c r="C144" s="76" t="s">
        <v>19</v>
      </c>
      <c r="D144" s="76" t="s">
        <v>53</v>
      </c>
      <c r="E144" s="201" t="s">
        <v>137</v>
      </c>
      <c r="F144" s="203"/>
      <c r="G144" s="84" t="s">
        <v>16</v>
      </c>
      <c r="H144" s="84"/>
      <c r="I144" s="117">
        <f aca="true" t="shared" si="9" ref="I144:K145">I145</f>
        <v>4834.7</v>
      </c>
      <c r="J144" s="117">
        <f t="shared" si="9"/>
        <v>1388.9</v>
      </c>
      <c r="K144" s="117">
        <f t="shared" si="9"/>
        <v>1478.5</v>
      </c>
    </row>
    <row r="145" spans="1:11" s="61" customFormat="1" ht="34.5" customHeight="1">
      <c r="A145" s="73" t="s">
        <v>124</v>
      </c>
      <c r="B145" s="71" t="s">
        <v>12</v>
      </c>
      <c r="C145" s="76" t="s">
        <v>19</v>
      </c>
      <c r="D145" s="76" t="s">
        <v>53</v>
      </c>
      <c r="E145" s="201" t="s">
        <v>137</v>
      </c>
      <c r="F145" s="203"/>
      <c r="G145" s="71" t="s">
        <v>123</v>
      </c>
      <c r="H145" s="71"/>
      <c r="I145" s="117">
        <f t="shared" si="9"/>
        <v>4834.7</v>
      </c>
      <c r="J145" s="117">
        <f t="shared" si="9"/>
        <v>1388.9</v>
      </c>
      <c r="K145" s="117">
        <f t="shared" si="9"/>
        <v>1478.5</v>
      </c>
    </row>
    <row r="146" spans="1:11" s="61" customFormat="1" ht="34.5" customHeight="1">
      <c r="A146" s="73" t="s">
        <v>124</v>
      </c>
      <c r="B146" s="71" t="s">
        <v>12</v>
      </c>
      <c r="C146" s="76" t="s">
        <v>19</v>
      </c>
      <c r="D146" s="76" t="s">
        <v>53</v>
      </c>
      <c r="E146" s="201" t="s">
        <v>137</v>
      </c>
      <c r="F146" s="203"/>
      <c r="G146" s="71" t="s">
        <v>84</v>
      </c>
      <c r="H146" s="71"/>
      <c r="I146" s="117">
        <f>'пр 9'!H107</f>
        <v>4834.7</v>
      </c>
      <c r="J146" s="117">
        <f>'пр 9'!I107</f>
        <v>1388.9</v>
      </c>
      <c r="K146" s="117">
        <f>'пр 9'!J107</f>
        <v>1478.5</v>
      </c>
    </row>
    <row r="147" spans="1:11" s="173" customFormat="1" ht="19.5" customHeight="1">
      <c r="A147" s="168"/>
      <c r="B147" s="157" t="s">
        <v>12</v>
      </c>
      <c r="C147" s="157" t="s">
        <v>19</v>
      </c>
      <c r="D147" s="157" t="s">
        <v>53</v>
      </c>
      <c r="E147" s="262" t="s">
        <v>137</v>
      </c>
      <c r="F147" s="267"/>
      <c r="G147" s="157" t="s">
        <v>84</v>
      </c>
      <c r="H147" s="157" t="s">
        <v>225</v>
      </c>
      <c r="I147" s="159"/>
      <c r="J147" s="159"/>
      <c r="K147" s="159"/>
    </row>
    <row r="148" spans="1:11" ht="24.75" customHeight="1">
      <c r="A148" s="97" t="s">
        <v>73</v>
      </c>
      <c r="B148" s="84" t="s">
        <v>12</v>
      </c>
      <c r="C148" s="85" t="s">
        <v>19</v>
      </c>
      <c r="D148" s="85" t="s">
        <v>30</v>
      </c>
      <c r="E148" s="206" t="s">
        <v>114</v>
      </c>
      <c r="F148" s="208"/>
      <c r="G148" s="101" t="s">
        <v>87</v>
      </c>
      <c r="H148" s="101"/>
      <c r="I148" s="116">
        <f aca="true" t="shared" si="10" ref="I148:K154">I149</f>
        <v>0</v>
      </c>
      <c r="J148" s="116">
        <f t="shared" si="10"/>
        <v>0</v>
      </c>
      <c r="K148" s="116">
        <f t="shared" si="10"/>
        <v>0</v>
      </c>
    </row>
    <row r="149" spans="1:11" ht="26.25" customHeight="1">
      <c r="A149" s="107" t="s">
        <v>113</v>
      </c>
      <c r="B149" s="6">
        <v>716</v>
      </c>
      <c r="C149" s="75" t="s">
        <v>19</v>
      </c>
      <c r="D149" s="75" t="s">
        <v>30</v>
      </c>
      <c r="E149" s="201" t="s">
        <v>118</v>
      </c>
      <c r="F149" s="202"/>
      <c r="G149" s="6" t="s">
        <v>87</v>
      </c>
      <c r="H149" s="6"/>
      <c r="I149" s="117">
        <f t="shared" si="10"/>
        <v>0</v>
      </c>
      <c r="J149" s="117">
        <f t="shared" si="10"/>
        <v>0</v>
      </c>
      <c r="K149" s="117">
        <f t="shared" si="10"/>
        <v>0</v>
      </c>
    </row>
    <row r="150" spans="1:11" ht="38.25" customHeight="1">
      <c r="A150" s="107" t="s">
        <v>117</v>
      </c>
      <c r="B150" s="6">
        <v>716</v>
      </c>
      <c r="C150" s="75" t="s">
        <v>19</v>
      </c>
      <c r="D150" s="75" t="s">
        <v>30</v>
      </c>
      <c r="E150" s="201" t="s">
        <v>118</v>
      </c>
      <c r="F150" s="202"/>
      <c r="G150" s="6" t="s">
        <v>87</v>
      </c>
      <c r="H150" s="6"/>
      <c r="I150" s="117">
        <f t="shared" si="10"/>
        <v>0</v>
      </c>
      <c r="J150" s="117">
        <f t="shared" si="10"/>
        <v>0</v>
      </c>
      <c r="K150" s="117">
        <f t="shared" si="10"/>
        <v>0</v>
      </c>
    </row>
    <row r="151" spans="1:11" ht="39.75" customHeight="1">
      <c r="A151" s="30" t="s">
        <v>63</v>
      </c>
      <c r="B151" s="6">
        <v>716</v>
      </c>
      <c r="C151" s="75" t="s">
        <v>19</v>
      </c>
      <c r="D151" s="75" t="s">
        <v>30</v>
      </c>
      <c r="E151" s="201" t="s">
        <v>109</v>
      </c>
      <c r="F151" s="202"/>
      <c r="G151" s="6" t="s">
        <v>87</v>
      </c>
      <c r="H151" s="6"/>
      <c r="I151" s="117">
        <f t="shared" si="10"/>
        <v>0</v>
      </c>
      <c r="J151" s="117">
        <f t="shared" si="10"/>
        <v>0</v>
      </c>
      <c r="K151" s="117">
        <f t="shared" si="10"/>
        <v>0</v>
      </c>
    </row>
    <row r="152" spans="1:11" s="52" customFormat="1" ht="24" customHeight="1">
      <c r="A152" s="30" t="s">
        <v>71</v>
      </c>
      <c r="B152" s="6">
        <v>716</v>
      </c>
      <c r="C152" s="75" t="s">
        <v>19</v>
      </c>
      <c r="D152" s="75" t="s">
        <v>30</v>
      </c>
      <c r="E152" s="201" t="s">
        <v>138</v>
      </c>
      <c r="F152" s="202"/>
      <c r="G152" s="6" t="s">
        <v>87</v>
      </c>
      <c r="H152" s="6"/>
      <c r="I152" s="117">
        <f t="shared" si="10"/>
        <v>0</v>
      </c>
      <c r="J152" s="117">
        <f t="shared" si="10"/>
        <v>0</v>
      </c>
      <c r="K152" s="117">
        <f t="shared" si="10"/>
        <v>0</v>
      </c>
    </row>
    <row r="153" spans="1:11" s="52" customFormat="1" ht="27" customHeight="1">
      <c r="A153" s="89" t="s">
        <v>121</v>
      </c>
      <c r="B153" s="88" t="s">
        <v>12</v>
      </c>
      <c r="C153" s="75" t="s">
        <v>19</v>
      </c>
      <c r="D153" s="75" t="s">
        <v>30</v>
      </c>
      <c r="E153" s="201" t="s">
        <v>138</v>
      </c>
      <c r="F153" s="202"/>
      <c r="G153" s="84" t="s">
        <v>16</v>
      </c>
      <c r="H153" s="84"/>
      <c r="I153" s="116">
        <f t="shared" si="10"/>
        <v>0</v>
      </c>
      <c r="J153" s="116">
        <f t="shared" si="10"/>
        <v>0</v>
      </c>
      <c r="K153" s="116">
        <f t="shared" si="10"/>
        <v>0</v>
      </c>
    </row>
    <row r="154" spans="1:11" s="52" customFormat="1" ht="37.5" customHeight="1">
      <c r="A154" s="73" t="s">
        <v>128</v>
      </c>
      <c r="B154" s="71" t="s">
        <v>12</v>
      </c>
      <c r="C154" s="75" t="s">
        <v>19</v>
      </c>
      <c r="D154" s="75" t="s">
        <v>30</v>
      </c>
      <c r="E154" s="201" t="s">
        <v>138</v>
      </c>
      <c r="F154" s="202"/>
      <c r="G154" s="71" t="s">
        <v>123</v>
      </c>
      <c r="H154" s="71"/>
      <c r="I154" s="117">
        <f t="shared" si="10"/>
        <v>0</v>
      </c>
      <c r="J154" s="117">
        <f t="shared" si="10"/>
        <v>0</v>
      </c>
      <c r="K154" s="117">
        <f t="shared" si="10"/>
        <v>0</v>
      </c>
    </row>
    <row r="155" spans="1:11" s="52" customFormat="1" ht="37.5" customHeight="1">
      <c r="A155" s="73" t="s">
        <v>124</v>
      </c>
      <c r="B155" s="71" t="s">
        <v>12</v>
      </c>
      <c r="C155" s="75" t="s">
        <v>19</v>
      </c>
      <c r="D155" s="75" t="s">
        <v>30</v>
      </c>
      <c r="E155" s="201" t="s">
        <v>138</v>
      </c>
      <c r="F155" s="202"/>
      <c r="G155" s="71" t="s">
        <v>84</v>
      </c>
      <c r="H155" s="71"/>
      <c r="I155" s="117">
        <f>'пр 9'!H115</f>
        <v>0</v>
      </c>
      <c r="J155" s="117">
        <f>'пр 9'!I115</f>
        <v>0</v>
      </c>
      <c r="K155" s="117">
        <f>'пр 9'!J115</f>
        <v>0</v>
      </c>
    </row>
    <row r="156" spans="1:11" s="173" customFormat="1" ht="23.25" customHeight="1">
      <c r="A156" s="168"/>
      <c r="B156" s="157" t="s">
        <v>12</v>
      </c>
      <c r="C156" s="171" t="s">
        <v>19</v>
      </c>
      <c r="D156" s="171" t="s">
        <v>30</v>
      </c>
      <c r="E156" s="262" t="s">
        <v>138</v>
      </c>
      <c r="F156" s="263"/>
      <c r="G156" s="157" t="s">
        <v>84</v>
      </c>
      <c r="H156" s="172" t="s">
        <v>217</v>
      </c>
      <c r="I156" s="159"/>
      <c r="J156" s="159"/>
      <c r="K156" s="159"/>
    </row>
    <row r="157" spans="1:11" s="52" customFormat="1" ht="18.75" customHeight="1">
      <c r="A157" s="100" t="s">
        <v>34</v>
      </c>
      <c r="B157" s="84" t="s">
        <v>12</v>
      </c>
      <c r="C157" s="85" t="s">
        <v>36</v>
      </c>
      <c r="D157" s="94"/>
      <c r="E157" s="201"/>
      <c r="F157" s="202"/>
      <c r="G157" s="106"/>
      <c r="H157" s="106"/>
      <c r="I157" s="116">
        <f>I158+I167+I184</f>
        <v>3286.9527000000003</v>
      </c>
      <c r="J157" s="116">
        <f>J158+J167+J184</f>
        <v>19643.301</v>
      </c>
      <c r="K157" s="116">
        <f>K158+K167+K184</f>
        <v>1954.07</v>
      </c>
    </row>
    <row r="158" spans="1:11" s="52" customFormat="1" ht="15" customHeight="1">
      <c r="A158" s="100" t="s">
        <v>35</v>
      </c>
      <c r="B158" s="84" t="s">
        <v>12</v>
      </c>
      <c r="C158" s="85" t="s">
        <v>36</v>
      </c>
      <c r="D158" s="85" t="s">
        <v>10</v>
      </c>
      <c r="E158" s="206" t="s">
        <v>114</v>
      </c>
      <c r="F158" s="208"/>
      <c r="G158" s="85" t="s">
        <v>87</v>
      </c>
      <c r="H158" s="85"/>
      <c r="I158" s="116">
        <f aca="true" t="shared" si="11" ref="I158:K164">I159</f>
        <v>58</v>
      </c>
      <c r="J158" s="116">
        <f t="shared" si="11"/>
        <v>58</v>
      </c>
      <c r="K158" s="116">
        <f t="shared" si="11"/>
        <v>58</v>
      </c>
    </row>
    <row r="159" spans="1:11" s="52" customFormat="1" ht="28.5" customHeight="1">
      <c r="A159" s="107" t="s">
        <v>113</v>
      </c>
      <c r="B159" s="6">
        <v>716</v>
      </c>
      <c r="C159" s="85" t="s">
        <v>36</v>
      </c>
      <c r="D159" s="85" t="s">
        <v>10</v>
      </c>
      <c r="E159" s="201" t="s">
        <v>118</v>
      </c>
      <c r="F159" s="202"/>
      <c r="G159" s="6" t="s">
        <v>87</v>
      </c>
      <c r="H159" s="6"/>
      <c r="I159" s="117">
        <f t="shared" si="11"/>
        <v>58</v>
      </c>
      <c r="J159" s="117">
        <f t="shared" si="11"/>
        <v>58</v>
      </c>
      <c r="K159" s="117">
        <f t="shared" si="11"/>
        <v>58</v>
      </c>
    </row>
    <row r="160" spans="1:11" s="52" customFormat="1" ht="37.5" customHeight="1">
      <c r="A160" s="107" t="s">
        <v>117</v>
      </c>
      <c r="B160" s="6">
        <v>716</v>
      </c>
      <c r="C160" s="85" t="s">
        <v>36</v>
      </c>
      <c r="D160" s="85" t="s">
        <v>10</v>
      </c>
      <c r="E160" s="201" t="s">
        <v>118</v>
      </c>
      <c r="F160" s="202"/>
      <c r="G160" s="6" t="s">
        <v>87</v>
      </c>
      <c r="H160" s="6"/>
      <c r="I160" s="117">
        <f t="shared" si="11"/>
        <v>58</v>
      </c>
      <c r="J160" s="117">
        <f t="shared" si="11"/>
        <v>58</v>
      </c>
      <c r="K160" s="117">
        <f t="shared" si="11"/>
        <v>58</v>
      </c>
    </row>
    <row r="161" spans="1:11" ht="38.25">
      <c r="A161" s="30" t="s">
        <v>63</v>
      </c>
      <c r="B161" s="6">
        <v>716</v>
      </c>
      <c r="C161" s="85" t="s">
        <v>36</v>
      </c>
      <c r="D161" s="85" t="s">
        <v>10</v>
      </c>
      <c r="E161" s="201" t="s">
        <v>109</v>
      </c>
      <c r="F161" s="202"/>
      <c r="G161" s="6" t="s">
        <v>87</v>
      </c>
      <c r="H161" s="6"/>
      <c r="I161" s="117">
        <f t="shared" si="11"/>
        <v>58</v>
      </c>
      <c r="J161" s="117">
        <f t="shared" si="11"/>
        <v>58</v>
      </c>
      <c r="K161" s="117">
        <f t="shared" si="11"/>
        <v>58</v>
      </c>
    </row>
    <row r="162" spans="1:11" ht="24.75" customHeight="1">
      <c r="A162" s="8" t="s">
        <v>180</v>
      </c>
      <c r="B162" s="6">
        <v>716</v>
      </c>
      <c r="C162" s="85" t="s">
        <v>36</v>
      </c>
      <c r="D162" s="85" t="s">
        <v>10</v>
      </c>
      <c r="E162" s="201" t="s">
        <v>139</v>
      </c>
      <c r="F162" s="202"/>
      <c r="G162" s="6" t="s">
        <v>87</v>
      </c>
      <c r="H162" s="6"/>
      <c r="I162" s="117">
        <f t="shared" si="11"/>
        <v>58</v>
      </c>
      <c r="J162" s="117">
        <f t="shared" si="11"/>
        <v>58</v>
      </c>
      <c r="K162" s="117">
        <f t="shared" si="11"/>
        <v>58</v>
      </c>
    </row>
    <row r="163" spans="1:11" ht="27.75" customHeight="1">
      <c r="A163" s="89" t="s">
        <v>121</v>
      </c>
      <c r="B163" s="88" t="s">
        <v>12</v>
      </c>
      <c r="C163" s="85" t="s">
        <v>36</v>
      </c>
      <c r="D163" s="85" t="s">
        <v>10</v>
      </c>
      <c r="E163" s="201" t="s">
        <v>139</v>
      </c>
      <c r="F163" s="202"/>
      <c r="G163" s="84" t="s">
        <v>16</v>
      </c>
      <c r="H163" s="84"/>
      <c r="I163" s="116">
        <f t="shared" si="11"/>
        <v>58</v>
      </c>
      <c r="J163" s="116">
        <f t="shared" si="11"/>
        <v>58</v>
      </c>
      <c r="K163" s="116">
        <f t="shared" si="11"/>
        <v>58</v>
      </c>
    </row>
    <row r="164" spans="1:11" ht="34.5" customHeight="1">
      <c r="A164" s="73" t="s">
        <v>128</v>
      </c>
      <c r="B164" s="71" t="s">
        <v>12</v>
      </c>
      <c r="C164" s="85" t="s">
        <v>36</v>
      </c>
      <c r="D164" s="85" t="s">
        <v>10</v>
      </c>
      <c r="E164" s="201" t="s">
        <v>139</v>
      </c>
      <c r="F164" s="202"/>
      <c r="G164" s="71" t="s">
        <v>123</v>
      </c>
      <c r="H164" s="71"/>
      <c r="I164" s="117">
        <f t="shared" si="11"/>
        <v>58</v>
      </c>
      <c r="J164" s="117">
        <f t="shared" si="11"/>
        <v>58</v>
      </c>
      <c r="K164" s="117">
        <f t="shared" si="11"/>
        <v>58</v>
      </c>
    </row>
    <row r="165" spans="1:11" ht="38.25" customHeight="1">
      <c r="A165" s="73" t="s">
        <v>124</v>
      </c>
      <c r="B165" s="71" t="s">
        <v>12</v>
      </c>
      <c r="C165" s="85" t="s">
        <v>36</v>
      </c>
      <c r="D165" s="85" t="s">
        <v>10</v>
      </c>
      <c r="E165" s="201" t="s">
        <v>139</v>
      </c>
      <c r="F165" s="202"/>
      <c r="G165" s="71" t="s">
        <v>84</v>
      </c>
      <c r="H165" s="71"/>
      <c r="I165" s="117">
        <f>'пр 9'!H128</f>
        <v>58</v>
      </c>
      <c r="J165" s="117">
        <f>'пр 9'!I128</f>
        <v>58</v>
      </c>
      <c r="K165" s="117">
        <f>'пр 9'!J128</f>
        <v>58</v>
      </c>
    </row>
    <row r="166" spans="1:11" s="169" customFormat="1" ht="22.5" customHeight="1">
      <c r="A166" s="168"/>
      <c r="B166" s="157" t="s">
        <v>12</v>
      </c>
      <c r="C166" s="163" t="s">
        <v>36</v>
      </c>
      <c r="D166" s="163" t="s">
        <v>10</v>
      </c>
      <c r="E166" s="262" t="s">
        <v>139</v>
      </c>
      <c r="F166" s="263"/>
      <c r="G166" s="157" t="s">
        <v>84</v>
      </c>
      <c r="H166" s="157" t="s">
        <v>225</v>
      </c>
      <c r="I166" s="159"/>
      <c r="J166" s="159"/>
      <c r="K166" s="159"/>
    </row>
    <row r="167" spans="1:11" ht="21" customHeight="1">
      <c r="A167" s="89" t="s">
        <v>37</v>
      </c>
      <c r="B167" s="88" t="s">
        <v>12</v>
      </c>
      <c r="C167" s="85" t="s">
        <v>36</v>
      </c>
      <c r="D167" s="85" t="s">
        <v>11</v>
      </c>
      <c r="E167" s="206" t="s">
        <v>114</v>
      </c>
      <c r="F167" s="207"/>
      <c r="G167" s="71"/>
      <c r="H167" s="71"/>
      <c r="I167" s="116">
        <f>I168+I178</f>
        <v>232</v>
      </c>
      <c r="J167" s="116">
        <f>J168+J178</f>
        <v>17678.3</v>
      </c>
      <c r="K167" s="116">
        <f>K168+K178</f>
        <v>0</v>
      </c>
    </row>
    <row r="168" spans="1:11" ht="27.75" customHeight="1">
      <c r="A168" s="107" t="s">
        <v>113</v>
      </c>
      <c r="B168" s="6">
        <v>716</v>
      </c>
      <c r="C168" s="85" t="s">
        <v>36</v>
      </c>
      <c r="D168" s="85" t="s">
        <v>11</v>
      </c>
      <c r="E168" s="201" t="s">
        <v>118</v>
      </c>
      <c r="F168" s="203"/>
      <c r="G168" s="71" t="s">
        <v>87</v>
      </c>
      <c r="H168" s="71"/>
      <c r="I168" s="117">
        <f aca="true" t="shared" si="12" ref="I168:K172">I169</f>
        <v>232</v>
      </c>
      <c r="J168" s="117">
        <f t="shared" si="12"/>
        <v>0</v>
      </c>
      <c r="K168" s="117">
        <f t="shared" si="12"/>
        <v>0</v>
      </c>
    </row>
    <row r="169" spans="1:11" ht="38.25" customHeight="1">
      <c r="A169" s="107" t="s">
        <v>117</v>
      </c>
      <c r="B169" s="6">
        <v>716</v>
      </c>
      <c r="C169" s="85" t="s">
        <v>36</v>
      </c>
      <c r="D169" s="85" t="s">
        <v>11</v>
      </c>
      <c r="E169" s="201" t="s">
        <v>118</v>
      </c>
      <c r="F169" s="203"/>
      <c r="G169" s="71" t="s">
        <v>87</v>
      </c>
      <c r="H169" s="71"/>
      <c r="I169" s="117">
        <f t="shared" si="12"/>
        <v>232</v>
      </c>
      <c r="J169" s="117">
        <f t="shared" si="12"/>
        <v>0</v>
      </c>
      <c r="K169" s="117">
        <f t="shared" si="12"/>
        <v>0</v>
      </c>
    </row>
    <row r="170" spans="1:11" ht="38.25" customHeight="1">
      <c r="A170" s="30" t="s">
        <v>63</v>
      </c>
      <c r="B170" s="6">
        <v>716</v>
      </c>
      <c r="C170" s="85" t="s">
        <v>36</v>
      </c>
      <c r="D170" s="85" t="s">
        <v>11</v>
      </c>
      <c r="E170" s="201" t="s">
        <v>109</v>
      </c>
      <c r="F170" s="203"/>
      <c r="G170" s="71" t="s">
        <v>87</v>
      </c>
      <c r="H170" s="71"/>
      <c r="I170" s="117">
        <f t="shared" si="12"/>
        <v>232</v>
      </c>
      <c r="J170" s="117">
        <f t="shared" si="12"/>
        <v>0</v>
      </c>
      <c r="K170" s="117">
        <f t="shared" si="12"/>
        <v>0</v>
      </c>
    </row>
    <row r="171" spans="1:11" ht="24" customHeight="1">
      <c r="A171" s="8" t="s">
        <v>181</v>
      </c>
      <c r="B171" s="6">
        <v>716</v>
      </c>
      <c r="C171" s="85" t="s">
        <v>36</v>
      </c>
      <c r="D171" s="85" t="s">
        <v>11</v>
      </c>
      <c r="E171" s="201" t="s">
        <v>176</v>
      </c>
      <c r="F171" s="203"/>
      <c r="G171" s="71" t="s">
        <v>87</v>
      </c>
      <c r="H171" s="71"/>
      <c r="I171" s="117">
        <f t="shared" si="12"/>
        <v>232</v>
      </c>
      <c r="J171" s="117">
        <f t="shared" si="12"/>
        <v>0</v>
      </c>
      <c r="K171" s="117">
        <f t="shared" si="12"/>
        <v>0</v>
      </c>
    </row>
    <row r="172" spans="1:11" ht="25.5" customHeight="1">
      <c r="A172" s="89" t="s">
        <v>121</v>
      </c>
      <c r="B172" s="88" t="s">
        <v>12</v>
      </c>
      <c r="C172" s="85" t="s">
        <v>36</v>
      </c>
      <c r="D172" s="85" t="s">
        <v>11</v>
      </c>
      <c r="E172" s="201" t="s">
        <v>176</v>
      </c>
      <c r="F172" s="203"/>
      <c r="G172" s="71" t="s">
        <v>16</v>
      </c>
      <c r="H172" s="71"/>
      <c r="I172" s="117">
        <f t="shared" si="12"/>
        <v>232</v>
      </c>
      <c r="J172" s="117">
        <f t="shared" si="12"/>
        <v>0</v>
      </c>
      <c r="K172" s="117">
        <f t="shared" si="12"/>
        <v>0</v>
      </c>
    </row>
    <row r="173" spans="1:11" ht="38.25" customHeight="1">
      <c r="A173" s="73" t="s">
        <v>128</v>
      </c>
      <c r="B173" s="71" t="s">
        <v>12</v>
      </c>
      <c r="C173" s="85" t="s">
        <v>36</v>
      </c>
      <c r="D173" s="85" t="s">
        <v>11</v>
      </c>
      <c r="E173" s="201" t="s">
        <v>176</v>
      </c>
      <c r="F173" s="203"/>
      <c r="G173" s="71" t="s">
        <v>123</v>
      </c>
      <c r="H173" s="71"/>
      <c r="I173" s="117">
        <f>I176+I174</f>
        <v>232</v>
      </c>
      <c r="J173" s="117">
        <f>J176+J174</f>
        <v>0</v>
      </c>
      <c r="K173" s="117">
        <f>K176+K174</f>
        <v>0</v>
      </c>
    </row>
    <row r="174" spans="1:11" ht="38.25" customHeight="1">
      <c r="A174" s="73" t="s">
        <v>243</v>
      </c>
      <c r="B174" s="71" t="s">
        <v>12</v>
      </c>
      <c r="C174" s="85" t="s">
        <v>36</v>
      </c>
      <c r="D174" s="85" t="s">
        <v>11</v>
      </c>
      <c r="E174" s="201" t="s">
        <v>176</v>
      </c>
      <c r="F174" s="203"/>
      <c r="G174" s="71" t="s">
        <v>208</v>
      </c>
      <c r="H174" s="71"/>
      <c r="I174" s="117">
        <f>'Св.бюдж.роспись'!H133</f>
        <v>43</v>
      </c>
      <c r="J174" s="117">
        <f>'Св.бюдж.роспись'!I133</f>
        <v>0</v>
      </c>
      <c r="K174" s="117">
        <f>'Св.бюдж.роспись'!J133</f>
        <v>0</v>
      </c>
    </row>
    <row r="175" spans="1:11" s="188" customFormat="1" ht="38.25" customHeight="1">
      <c r="A175" s="184"/>
      <c r="B175" s="185" t="s">
        <v>12</v>
      </c>
      <c r="C175" s="186" t="s">
        <v>36</v>
      </c>
      <c r="D175" s="186" t="s">
        <v>11</v>
      </c>
      <c r="E175" s="260" t="s">
        <v>176</v>
      </c>
      <c r="F175" s="261"/>
      <c r="G175" s="185" t="s">
        <v>208</v>
      </c>
      <c r="H175" s="185" t="s">
        <v>225</v>
      </c>
      <c r="I175" s="187">
        <v>27</v>
      </c>
      <c r="J175" s="187">
        <v>0</v>
      </c>
      <c r="K175" s="187">
        <v>0</v>
      </c>
    </row>
    <row r="176" spans="1:11" ht="38.25" customHeight="1">
      <c r="A176" s="73" t="s">
        <v>124</v>
      </c>
      <c r="B176" s="71" t="s">
        <v>12</v>
      </c>
      <c r="C176" s="85" t="s">
        <v>36</v>
      </c>
      <c r="D176" s="85" t="s">
        <v>11</v>
      </c>
      <c r="E176" s="201" t="s">
        <v>176</v>
      </c>
      <c r="F176" s="203"/>
      <c r="G176" s="71" t="s">
        <v>84</v>
      </c>
      <c r="H176" s="71"/>
      <c r="I176" s="117">
        <f>'пр 9'!H137</f>
        <v>189</v>
      </c>
      <c r="J176" s="117">
        <f>'пр 9'!I137</f>
        <v>0</v>
      </c>
      <c r="K176" s="117">
        <f>'пр 9'!J137</f>
        <v>0</v>
      </c>
    </row>
    <row r="177" spans="1:11" s="169" customFormat="1" ht="20.25" customHeight="1">
      <c r="A177" s="168"/>
      <c r="B177" s="157" t="s">
        <v>12</v>
      </c>
      <c r="C177" s="163" t="s">
        <v>36</v>
      </c>
      <c r="D177" s="163" t="s">
        <v>11</v>
      </c>
      <c r="E177" s="262" t="s">
        <v>176</v>
      </c>
      <c r="F177" s="267"/>
      <c r="G177" s="157" t="s">
        <v>84</v>
      </c>
      <c r="H177" s="157" t="s">
        <v>225</v>
      </c>
      <c r="I177" s="159">
        <v>50</v>
      </c>
      <c r="J177" s="159">
        <v>0</v>
      </c>
      <c r="K177" s="159">
        <v>0</v>
      </c>
    </row>
    <row r="178" spans="1:11" ht="38.25" customHeight="1">
      <c r="A178" s="136" t="s">
        <v>204</v>
      </c>
      <c r="B178" s="17">
        <v>716</v>
      </c>
      <c r="C178" s="85" t="s">
        <v>36</v>
      </c>
      <c r="D178" s="85" t="s">
        <v>11</v>
      </c>
      <c r="E178" s="206" t="s">
        <v>205</v>
      </c>
      <c r="F178" s="207"/>
      <c r="G178" s="84"/>
      <c r="H178" s="84"/>
      <c r="I178" s="116">
        <f aca="true" t="shared" si="13" ref="I178:K181">I179</f>
        <v>0</v>
      </c>
      <c r="J178" s="116">
        <f t="shared" si="13"/>
        <v>17678.3</v>
      </c>
      <c r="K178" s="116">
        <f t="shared" si="13"/>
        <v>0</v>
      </c>
    </row>
    <row r="179" spans="1:11" ht="38.25" customHeight="1">
      <c r="A179" s="89" t="s">
        <v>204</v>
      </c>
      <c r="B179" s="88" t="s">
        <v>12</v>
      </c>
      <c r="C179" s="85" t="s">
        <v>36</v>
      </c>
      <c r="D179" s="85" t="s">
        <v>11</v>
      </c>
      <c r="E179" s="201" t="s">
        <v>206</v>
      </c>
      <c r="F179" s="203"/>
      <c r="G179" s="84"/>
      <c r="H179" s="84"/>
      <c r="I179" s="116">
        <f t="shared" si="13"/>
        <v>0</v>
      </c>
      <c r="J179" s="116">
        <f t="shared" si="13"/>
        <v>17678.3</v>
      </c>
      <c r="K179" s="116">
        <f t="shared" si="13"/>
        <v>0</v>
      </c>
    </row>
    <row r="180" spans="1:11" ht="38.25" customHeight="1">
      <c r="A180" s="89" t="s">
        <v>121</v>
      </c>
      <c r="B180" s="88" t="s">
        <v>12</v>
      </c>
      <c r="C180" s="85" t="s">
        <v>36</v>
      </c>
      <c r="D180" s="85" t="s">
        <v>11</v>
      </c>
      <c r="E180" s="201" t="s">
        <v>206</v>
      </c>
      <c r="F180" s="203"/>
      <c r="G180" s="71" t="s">
        <v>16</v>
      </c>
      <c r="H180" s="71"/>
      <c r="I180" s="117">
        <f t="shared" si="13"/>
        <v>0</v>
      </c>
      <c r="J180" s="117">
        <f t="shared" si="13"/>
        <v>17678.3</v>
      </c>
      <c r="K180" s="117">
        <f t="shared" si="13"/>
        <v>0</v>
      </c>
    </row>
    <row r="181" spans="1:11" ht="38.25" customHeight="1">
      <c r="A181" s="73" t="s">
        <v>128</v>
      </c>
      <c r="B181" s="71" t="s">
        <v>12</v>
      </c>
      <c r="C181" s="85" t="s">
        <v>36</v>
      </c>
      <c r="D181" s="85" t="s">
        <v>11</v>
      </c>
      <c r="E181" s="201" t="s">
        <v>206</v>
      </c>
      <c r="F181" s="203"/>
      <c r="G181" s="71" t="s">
        <v>123</v>
      </c>
      <c r="H181" s="71"/>
      <c r="I181" s="117">
        <f t="shared" si="13"/>
        <v>0</v>
      </c>
      <c r="J181" s="117">
        <f t="shared" si="13"/>
        <v>17678.3</v>
      </c>
      <c r="K181" s="117">
        <f t="shared" si="13"/>
        <v>0</v>
      </c>
    </row>
    <row r="182" spans="1:11" ht="38.25" customHeight="1">
      <c r="A182" s="73" t="s">
        <v>207</v>
      </c>
      <c r="B182" s="71" t="s">
        <v>12</v>
      </c>
      <c r="C182" s="85" t="s">
        <v>36</v>
      </c>
      <c r="D182" s="85" t="s">
        <v>11</v>
      </c>
      <c r="E182" s="201" t="s">
        <v>206</v>
      </c>
      <c r="F182" s="203"/>
      <c r="G182" s="71" t="s">
        <v>208</v>
      </c>
      <c r="H182" s="71"/>
      <c r="I182" s="117">
        <f>'пр 9'!H142</f>
        <v>0</v>
      </c>
      <c r="J182" s="117">
        <f>'пр 9'!I142</f>
        <v>17678.3</v>
      </c>
      <c r="K182" s="117">
        <f>'пр 9'!J142</f>
        <v>0</v>
      </c>
    </row>
    <row r="183" spans="1:11" s="169" customFormat="1" ht="38.25" customHeight="1">
      <c r="A183" s="168"/>
      <c r="B183" s="157" t="s">
        <v>12</v>
      </c>
      <c r="C183" s="163" t="s">
        <v>36</v>
      </c>
      <c r="D183" s="163" t="s">
        <v>11</v>
      </c>
      <c r="E183" s="262" t="s">
        <v>206</v>
      </c>
      <c r="F183" s="267"/>
      <c r="G183" s="157" t="s">
        <v>208</v>
      </c>
      <c r="H183" s="157" t="s">
        <v>217</v>
      </c>
      <c r="I183" s="159"/>
      <c r="J183" s="159"/>
      <c r="K183" s="159"/>
    </row>
    <row r="184" spans="1:11" ht="18" customHeight="1">
      <c r="A184" s="100" t="s">
        <v>38</v>
      </c>
      <c r="B184" s="84" t="s">
        <v>12</v>
      </c>
      <c r="C184" s="85" t="s">
        <v>36</v>
      </c>
      <c r="D184" s="85" t="s">
        <v>33</v>
      </c>
      <c r="E184" s="206" t="s">
        <v>114</v>
      </c>
      <c r="F184" s="208"/>
      <c r="G184" s="85"/>
      <c r="H184" s="85"/>
      <c r="I184" s="116">
        <f>I185+I198+I211+I216</f>
        <v>2996.9527000000003</v>
      </c>
      <c r="J184" s="116">
        <f>J185+J198+J211+J216</f>
        <v>1907.001</v>
      </c>
      <c r="K184" s="116">
        <f>K185+K198+K211+K216</f>
        <v>1896.07</v>
      </c>
    </row>
    <row r="185" spans="1:11" ht="20.25" customHeight="1">
      <c r="A185" s="100" t="s">
        <v>39</v>
      </c>
      <c r="B185" s="84" t="s">
        <v>12</v>
      </c>
      <c r="C185" s="85" t="s">
        <v>36</v>
      </c>
      <c r="D185" s="85" t="s">
        <v>33</v>
      </c>
      <c r="E185" s="206" t="s">
        <v>114</v>
      </c>
      <c r="F185" s="208"/>
      <c r="G185" s="85" t="s">
        <v>87</v>
      </c>
      <c r="H185" s="85"/>
      <c r="I185" s="116">
        <f aca="true" t="shared" si="14" ref="I185:K190">I186</f>
        <v>661.3956000000001</v>
      </c>
      <c r="J185" s="116">
        <f t="shared" si="14"/>
        <v>650</v>
      </c>
      <c r="K185" s="116">
        <f t="shared" si="14"/>
        <v>650</v>
      </c>
    </row>
    <row r="186" spans="1:11" ht="24.75" customHeight="1">
      <c r="A186" s="107" t="s">
        <v>113</v>
      </c>
      <c r="B186" s="6">
        <v>716</v>
      </c>
      <c r="C186" s="85" t="s">
        <v>36</v>
      </c>
      <c r="D186" s="85" t="s">
        <v>33</v>
      </c>
      <c r="E186" s="201" t="s">
        <v>118</v>
      </c>
      <c r="F186" s="202"/>
      <c r="G186" s="6" t="s">
        <v>87</v>
      </c>
      <c r="H186" s="6"/>
      <c r="I186" s="117">
        <f t="shared" si="14"/>
        <v>661.3956000000001</v>
      </c>
      <c r="J186" s="117">
        <f t="shared" si="14"/>
        <v>650</v>
      </c>
      <c r="K186" s="117">
        <f t="shared" si="14"/>
        <v>650</v>
      </c>
    </row>
    <row r="187" spans="1:11" ht="39" customHeight="1">
      <c r="A187" s="107" t="s">
        <v>117</v>
      </c>
      <c r="B187" s="6">
        <v>716</v>
      </c>
      <c r="C187" s="85" t="s">
        <v>36</v>
      </c>
      <c r="D187" s="85" t="s">
        <v>33</v>
      </c>
      <c r="E187" s="201" t="s">
        <v>118</v>
      </c>
      <c r="F187" s="202"/>
      <c r="G187" s="6" t="s">
        <v>87</v>
      </c>
      <c r="H187" s="6"/>
      <c r="I187" s="117">
        <f t="shared" si="14"/>
        <v>661.3956000000001</v>
      </c>
      <c r="J187" s="117">
        <f t="shared" si="14"/>
        <v>650</v>
      </c>
      <c r="K187" s="117">
        <f t="shared" si="14"/>
        <v>650</v>
      </c>
    </row>
    <row r="188" spans="1:11" ht="24.75" customHeight="1">
      <c r="A188" s="30" t="s">
        <v>63</v>
      </c>
      <c r="B188" s="6">
        <v>716</v>
      </c>
      <c r="C188" s="85" t="s">
        <v>36</v>
      </c>
      <c r="D188" s="85" t="s">
        <v>33</v>
      </c>
      <c r="E188" s="201" t="s">
        <v>109</v>
      </c>
      <c r="F188" s="202"/>
      <c r="G188" s="6" t="s">
        <v>87</v>
      </c>
      <c r="H188" s="6"/>
      <c r="I188" s="117">
        <f t="shared" si="14"/>
        <v>661.3956000000001</v>
      </c>
      <c r="J188" s="117">
        <f t="shared" si="14"/>
        <v>650</v>
      </c>
      <c r="K188" s="117">
        <f t="shared" si="14"/>
        <v>650</v>
      </c>
    </row>
    <row r="189" spans="1:11" ht="24.75" customHeight="1">
      <c r="A189" s="8" t="s">
        <v>39</v>
      </c>
      <c r="B189" s="6">
        <v>716</v>
      </c>
      <c r="C189" s="85" t="s">
        <v>36</v>
      </c>
      <c r="D189" s="85" t="s">
        <v>33</v>
      </c>
      <c r="E189" s="201" t="s">
        <v>140</v>
      </c>
      <c r="F189" s="202"/>
      <c r="G189" s="6" t="s">
        <v>87</v>
      </c>
      <c r="H189" s="6"/>
      <c r="I189" s="117">
        <f t="shared" si="14"/>
        <v>661.3956000000001</v>
      </c>
      <c r="J189" s="117">
        <f t="shared" si="14"/>
        <v>650</v>
      </c>
      <c r="K189" s="117">
        <f t="shared" si="14"/>
        <v>650</v>
      </c>
    </row>
    <row r="190" spans="1:11" ht="24.75" customHeight="1">
      <c r="A190" s="89" t="s">
        <v>121</v>
      </c>
      <c r="B190" s="88" t="s">
        <v>12</v>
      </c>
      <c r="C190" s="85" t="s">
        <v>36</v>
      </c>
      <c r="D190" s="85" t="s">
        <v>33</v>
      </c>
      <c r="E190" s="201" t="s">
        <v>140</v>
      </c>
      <c r="F190" s="202"/>
      <c r="G190" s="84" t="s">
        <v>16</v>
      </c>
      <c r="H190" s="84"/>
      <c r="I190" s="116">
        <f t="shared" si="14"/>
        <v>661.3956000000001</v>
      </c>
      <c r="J190" s="116">
        <f t="shared" si="14"/>
        <v>650</v>
      </c>
      <c r="K190" s="116">
        <f t="shared" si="14"/>
        <v>650</v>
      </c>
    </row>
    <row r="191" spans="1:11" ht="36" customHeight="1">
      <c r="A191" s="73" t="s">
        <v>128</v>
      </c>
      <c r="B191" s="71" t="s">
        <v>12</v>
      </c>
      <c r="C191" s="85" t="s">
        <v>36</v>
      </c>
      <c r="D191" s="85" t="s">
        <v>33</v>
      </c>
      <c r="E191" s="201" t="s">
        <v>140</v>
      </c>
      <c r="F191" s="202"/>
      <c r="G191" s="71" t="s">
        <v>123</v>
      </c>
      <c r="H191" s="71"/>
      <c r="I191" s="117">
        <f>I192+I197</f>
        <v>661.3956000000001</v>
      </c>
      <c r="J191" s="117">
        <f>J192+J197</f>
        <v>650</v>
      </c>
      <c r="K191" s="117">
        <f>K192+K197</f>
        <v>650</v>
      </c>
    </row>
    <row r="192" spans="1:11" ht="34.5" customHeight="1">
      <c r="A192" s="73" t="s">
        <v>124</v>
      </c>
      <c r="B192" s="71" t="s">
        <v>12</v>
      </c>
      <c r="C192" s="85" t="s">
        <v>36</v>
      </c>
      <c r="D192" s="85" t="s">
        <v>33</v>
      </c>
      <c r="E192" s="201" t="s">
        <v>140</v>
      </c>
      <c r="F192" s="202"/>
      <c r="G192" s="71" t="s">
        <v>84</v>
      </c>
      <c r="H192" s="71"/>
      <c r="I192" s="117">
        <f>'пр 9'!H151</f>
        <v>204</v>
      </c>
      <c r="J192" s="117">
        <f>'пр 9'!I151</f>
        <v>204</v>
      </c>
      <c r="K192" s="117">
        <f>'пр 9'!J151</f>
        <v>204</v>
      </c>
    </row>
    <row r="193" spans="1:11" s="169" customFormat="1" ht="18" customHeight="1">
      <c r="A193" s="168"/>
      <c r="B193" s="157" t="s">
        <v>12</v>
      </c>
      <c r="C193" s="163" t="s">
        <v>36</v>
      </c>
      <c r="D193" s="163" t="s">
        <v>33</v>
      </c>
      <c r="E193" s="262" t="s">
        <v>140</v>
      </c>
      <c r="F193" s="263"/>
      <c r="G193" s="157" t="s">
        <v>84</v>
      </c>
      <c r="H193" s="157" t="s">
        <v>225</v>
      </c>
      <c r="I193" s="159"/>
      <c r="J193" s="159"/>
      <c r="K193" s="159"/>
    </row>
    <row r="194" spans="1:11" s="169" customFormat="1" ht="18" customHeight="1">
      <c r="A194" s="168"/>
      <c r="B194" s="157" t="s">
        <v>12</v>
      </c>
      <c r="C194" s="163" t="s">
        <v>36</v>
      </c>
      <c r="D194" s="163" t="s">
        <v>33</v>
      </c>
      <c r="E194" s="262" t="s">
        <v>140</v>
      </c>
      <c r="F194" s="263"/>
      <c r="G194" s="157" t="s">
        <v>84</v>
      </c>
      <c r="H194" s="157" t="s">
        <v>217</v>
      </c>
      <c r="I194" s="159"/>
      <c r="J194" s="159"/>
      <c r="K194" s="159"/>
    </row>
    <row r="195" spans="1:11" s="169" customFormat="1" ht="18" customHeight="1">
      <c r="A195" s="168"/>
      <c r="B195" s="157" t="s">
        <v>12</v>
      </c>
      <c r="C195" s="163" t="s">
        <v>36</v>
      </c>
      <c r="D195" s="163" t="s">
        <v>33</v>
      </c>
      <c r="E195" s="262" t="s">
        <v>140</v>
      </c>
      <c r="F195" s="263"/>
      <c r="G195" s="157" t="s">
        <v>84</v>
      </c>
      <c r="H195" s="157" t="s">
        <v>24</v>
      </c>
      <c r="I195" s="159"/>
      <c r="J195" s="159"/>
      <c r="K195" s="159"/>
    </row>
    <row r="196" spans="1:11" s="169" customFormat="1" ht="18" customHeight="1">
      <c r="A196" s="168"/>
      <c r="B196" s="157" t="s">
        <v>12</v>
      </c>
      <c r="C196" s="163" t="s">
        <v>36</v>
      </c>
      <c r="D196" s="163" t="s">
        <v>33</v>
      </c>
      <c r="E196" s="262" t="s">
        <v>140</v>
      </c>
      <c r="F196" s="263"/>
      <c r="G196" s="157" t="s">
        <v>84</v>
      </c>
      <c r="H196" s="157" t="s">
        <v>226</v>
      </c>
      <c r="I196" s="159"/>
      <c r="J196" s="159"/>
      <c r="K196" s="159"/>
    </row>
    <row r="197" spans="1:11" ht="20.25" customHeight="1">
      <c r="A197" s="73" t="s">
        <v>184</v>
      </c>
      <c r="B197" s="71" t="s">
        <v>12</v>
      </c>
      <c r="C197" s="85" t="s">
        <v>36</v>
      </c>
      <c r="D197" s="85" t="s">
        <v>33</v>
      </c>
      <c r="E197" s="201" t="s">
        <v>140</v>
      </c>
      <c r="F197" s="202"/>
      <c r="G197" s="71" t="s">
        <v>183</v>
      </c>
      <c r="H197" s="71"/>
      <c r="I197" s="117">
        <f>'пр 9'!H152</f>
        <v>457.3956</v>
      </c>
      <c r="J197" s="117">
        <f>'пр 9'!I152</f>
        <v>446</v>
      </c>
      <c r="K197" s="117">
        <f>'пр 9'!J152</f>
        <v>446</v>
      </c>
    </row>
    <row r="198" spans="1:11" ht="24.75" customHeight="1">
      <c r="A198" s="100" t="s">
        <v>40</v>
      </c>
      <c r="B198" s="84" t="s">
        <v>12</v>
      </c>
      <c r="C198" s="85" t="s">
        <v>36</v>
      </c>
      <c r="D198" s="85" t="s">
        <v>33</v>
      </c>
      <c r="E198" s="206" t="s">
        <v>114</v>
      </c>
      <c r="F198" s="208"/>
      <c r="G198" s="85"/>
      <c r="H198" s="85"/>
      <c r="I198" s="116">
        <f aca="true" t="shared" si="15" ref="I198:K213">I199</f>
        <v>1822.8271</v>
      </c>
      <c r="J198" s="116">
        <f t="shared" si="15"/>
        <v>743.301</v>
      </c>
      <c r="K198" s="116">
        <f t="shared" si="15"/>
        <v>731.37</v>
      </c>
    </row>
    <row r="199" spans="1:11" ht="24.75" customHeight="1">
      <c r="A199" s="107" t="s">
        <v>113</v>
      </c>
      <c r="B199" s="6">
        <v>716</v>
      </c>
      <c r="C199" s="85" t="s">
        <v>36</v>
      </c>
      <c r="D199" s="85" t="s">
        <v>33</v>
      </c>
      <c r="E199" s="201" t="s">
        <v>118</v>
      </c>
      <c r="F199" s="202"/>
      <c r="G199" s="6" t="s">
        <v>87</v>
      </c>
      <c r="H199" s="6"/>
      <c r="I199" s="117">
        <f t="shared" si="15"/>
        <v>1822.8271</v>
      </c>
      <c r="J199" s="117">
        <f t="shared" si="15"/>
        <v>743.301</v>
      </c>
      <c r="K199" s="117">
        <f t="shared" si="15"/>
        <v>731.37</v>
      </c>
    </row>
    <row r="200" spans="1:11" ht="38.25" customHeight="1">
      <c r="A200" s="107" t="s">
        <v>117</v>
      </c>
      <c r="B200" s="6">
        <v>716</v>
      </c>
      <c r="C200" s="85" t="s">
        <v>36</v>
      </c>
      <c r="D200" s="85" t="s">
        <v>33</v>
      </c>
      <c r="E200" s="201" t="s">
        <v>118</v>
      </c>
      <c r="F200" s="202"/>
      <c r="G200" s="6" t="s">
        <v>87</v>
      </c>
      <c r="H200" s="6"/>
      <c r="I200" s="117">
        <f t="shared" si="15"/>
        <v>1822.8271</v>
      </c>
      <c r="J200" s="117">
        <f t="shared" si="15"/>
        <v>743.301</v>
      </c>
      <c r="K200" s="117">
        <f t="shared" si="15"/>
        <v>731.37</v>
      </c>
    </row>
    <row r="201" spans="1:11" ht="36" customHeight="1">
      <c r="A201" s="30" t="s">
        <v>63</v>
      </c>
      <c r="B201" s="6">
        <v>716</v>
      </c>
      <c r="C201" s="85" t="s">
        <v>36</v>
      </c>
      <c r="D201" s="85" t="s">
        <v>33</v>
      </c>
      <c r="E201" s="201" t="s">
        <v>109</v>
      </c>
      <c r="F201" s="202"/>
      <c r="G201" s="6" t="s">
        <v>87</v>
      </c>
      <c r="H201" s="6"/>
      <c r="I201" s="117">
        <f t="shared" si="15"/>
        <v>1822.8271</v>
      </c>
      <c r="J201" s="117">
        <f t="shared" si="15"/>
        <v>743.301</v>
      </c>
      <c r="K201" s="117">
        <f t="shared" si="15"/>
        <v>731.37</v>
      </c>
    </row>
    <row r="202" spans="1:11" ht="27" customHeight="1">
      <c r="A202" s="8" t="s">
        <v>40</v>
      </c>
      <c r="B202" s="6">
        <v>716</v>
      </c>
      <c r="C202" s="85" t="s">
        <v>36</v>
      </c>
      <c r="D202" s="85" t="s">
        <v>33</v>
      </c>
      <c r="E202" s="201" t="s">
        <v>141</v>
      </c>
      <c r="F202" s="202"/>
      <c r="G202" s="6" t="s">
        <v>87</v>
      </c>
      <c r="H202" s="6"/>
      <c r="I202" s="117">
        <f>I203</f>
        <v>1822.8271</v>
      </c>
      <c r="J202" s="117">
        <f t="shared" si="15"/>
        <v>743.301</v>
      </c>
      <c r="K202" s="117">
        <f t="shared" si="15"/>
        <v>731.37</v>
      </c>
    </row>
    <row r="203" spans="1:11" ht="27.75" customHeight="1">
      <c r="A203" s="89" t="s">
        <v>121</v>
      </c>
      <c r="B203" s="88" t="s">
        <v>12</v>
      </c>
      <c r="C203" s="85" t="s">
        <v>36</v>
      </c>
      <c r="D203" s="85" t="s">
        <v>33</v>
      </c>
      <c r="E203" s="201" t="s">
        <v>141</v>
      </c>
      <c r="F203" s="202"/>
      <c r="G203" s="84" t="s">
        <v>16</v>
      </c>
      <c r="H203" s="84"/>
      <c r="I203" s="116">
        <f t="shared" si="15"/>
        <v>1822.8271</v>
      </c>
      <c r="J203" s="116">
        <f t="shared" si="15"/>
        <v>743.301</v>
      </c>
      <c r="K203" s="116">
        <f t="shared" si="15"/>
        <v>731.37</v>
      </c>
    </row>
    <row r="204" spans="1:11" ht="33.75" customHeight="1">
      <c r="A204" s="73" t="s">
        <v>128</v>
      </c>
      <c r="B204" s="71" t="s">
        <v>12</v>
      </c>
      <c r="C204" s="85" t="s">
        <v>36</v>
      </c>
      <c r="D204" s="85" t="s">
        <v>33</v>
      </c>
      <c r="E204" s="201" t="s">
        <v>141</v>
      </c>
      <c r="F204" s="202"/>
      <c r="G204" s="71" t="s">
        <v>123</v>
      </c>
      <c r="H204" s="71"/>
      <c r="I204" s="117">
        <f t="shared" si="15"/>
        <v>1822.8271</v>
      </c>
      <c r="J204" s="117">
        <f t="shared" si="15"/>
        <v>743.301</v>
      </c>
      <c r="K204" s="117">
        <f t="shared" si="15"/>
        <v>731.37</v>
      </c>
    </row>
    <row r="205" spans="1:11" ht="24.75" customHeight="1">
      <c r="A205" s="73" t="s">
        <v>124</v>
      </c>
      <c r="B205" s="71" t="s">
        <v>12</v>
      </c>
      <c r="C205" s="85" t="s">
        <v>36</v>
      </c>
      <c r="D205" s="85" t="s">
        <v>33</v>
      </c>
      <c r="E205" s="201" t="s">
        <v>141</v>
      </c>
      <c r="F205" s="202"/>
      <c r="G205" s="71" t="s">
        <v>84</v>
      </c>
      <c r="H205" s="71"/>
      <c r="I205" s="117">
        <f>'пр 9'!H160</f>
        <v>1822.8271</v>
      </c>
      <c r="J205" s="117">
        <f>'пр 9'!I160</f>
        <v>743.301</v>
      </c>
      <c r="K205" s="117">
        <f>'пр 9'!J160</f>
        <v>731.37</v>
      </c>
    </row>
    <row r="206" spans="1:11" s="169" customFormat="1" ht="19.5" customHeight="1">
      <c r="A206" s="168"/>
      <c r="B206" s="157" t="s">
        <v>12</v>
      </c>
      <c r="C206" s="163" t="s">
        <v>36</v>
      </c>
      <c r="D206" s="163" t="s">
        <v>33</v>
      </c>
      <c r="E206" s="262" t="s">
        <v>141</v>
      </c>
      <c r="F206" s="263"/>
      <c r="G206" s="157" t="s">
        <v>84</v>
      </c>
      <c r="H206" s="157" t="s">
        <v>219</v>
      </c>
      <c r="I206" s="159"/>
      <c r="J206" s="159"/>
      <c r="K206" s="159"/>
    </row>
    <row r="207" spans="1:11" s="169" customFormat="1" ht="19.5" customHeight="1">
      <c r="A207" s="168"/>
      <c r="B207" s="157" t="s">
        <v>12</v>
      </c>
      <c r="C207" s="163" t="s">
        <v>36</v>
      </c>
      <c r="D207" s="163" t="s">
        <v>33</v>
      </c>
      <c r="E207" s="262" t="s">
        <v>141</v>
      </c>
      <c r="F207" s="263"/>
      <c r="G207" s="157" t="s">
        <v>84</v>
      </c>
      <c r="H207" s="157" t="s">
        <v>225</v>
      </c>
      <c r="I207" s="159"/>
      <c r="J207" s="159"/>
      <c r="K207" s="159"/>
    </row>
    <row r="208" spans="1:11" s="169" customFormat="1" ht="19.5" customHeight="1">
      <c r="A208" s="168"/>
      <c r="B208" s="157" t="s">
        <v>12</v>
      </c>
      <c r="C208" s="163" t="s">
        <v>36</v>
      </c>
      <c r="D208" s="163" t="s">
        <v>33</v>
      </c>
      <c r="E208" s="262" t="s">
        <v>141</v>
      </c>
      <c r="F208" s="263"/>
      <c r="G208" s="157" t="s">
        <v>84</v>
      </c>
      <c r="H208" s="157" t="s">
        <v>217</v>
      </c>
      <c r="I208" s="159"/>
      <c r="J208" s="159"/>
      <c r="K208" s="159"/>
    </row>
    <row r="209" spans="1:11" s="169" customFormat="1" ht="19.5" customHeight="1">
      <c r="A209" s="168"/>
      <c r="B209" s="157" t="s">
        <v>12</v>
      </c>
      <c r="C209" s="163" t="s">
        <v>36</v>
      </c>
      <c r="D209" s="163" t="s">
        <v>33</v>
      </c>
      <c r="E209" s="262" t="s">
        <v>141</v>
      </c>
      <c r="F209" s="263"/>
      <c r="G209" s="157" t="s">
        <v>84</v>
      </c>
      <c r="H209" s="157" t="s">
        <v>24</v>
      </c>
      <c r="I209" s="159"/>
      <c r="J209" s="159"/>
      <c r="K209" s="159"/>
    </row>
    <row r="210" spans="1:11" s="169" customFormat="1" ht="19.5" customHeight="1">
      <c r="A210" s="168"/>
      <c r="B210" s="157" t="s">
        <v>12</v>
      </c>
      <c r="C210" s="163" t="s">
        <v>36</v>
      </c>
      <c r="D210" s="163" t="s">
        <v>33</v>
      </c>
      <c r="E210" s="262" t="s">
        <v>141</v>
      </c>
      <c r="F210" s="263"/>
      <c r="G210" s="157" t="s">
        <v>84</v>
      </c>
      <c r="H210" s="157" t="s">
        <v>226</v>
      </c>
      <c r="I210" s="159"/>
      <c r="J210" s="159"/>
      <c r="K210" s="159"/>
    </row>
    <row r="211" spans="1:11" ht="36" customHeight="1">
      <c r="A211" s="23" t="s">
        <v>169</v>
      </c>
      <c r="B211" s="17">
        <v>716</v>
      </c>
      <c r="C211" s="85" t="s">
        <v>36</v>
      </c>
      <c r="D211" s="85" t="s">
        <v>33</v>
      </c>
      <c r="E211" s="206" t="s">
        <v>168</v>
      </c>
      <c r="F211" s="208"/>
      <c r="G211" s="17" t="s">
        <v>87</v>
      </c>
      <c r="H211" s="17"/>
      <c r="I211" s="116">
        <f>I212</f>
        <v>0</v>
      </c>
      <c r="J211" s="116">
        <f>J212</f>
        <v>1</v>
      </c>
      <c r="K211" s="116">
        <f>K212</f>
        <v>2</v>
      </c>
    </row>
    <row r="212" spans="1:11" ht="24.75" customHeight="1">
      <c r="A212" s="73" t="s">
        <v>121</v>
      </c>
      <c r="B212" s="71" t="s">
        <v>12</v>
      </c>
      <c r="C212" s="75" t="s">
        <v>36</v>
      </c>
      <c r="D212" s="75" t="s">
        <v>33</v>
      </c>
      <c r="E212" s="201" t="s">
        <v>168</v>
      </c>
      <c r="F212" s="203"/>
      <c r="G212" s="74" t="s">
        <v>16</v>
      </c>
      <c r="H212" s="74"/>
      <c r="I212" s="117">
        <f t="shared" si="15"/>
        <v>0</v>
      </c>
      <c r="J212" s="117">
        <f t="shared" si="15"/>
        <v>1</v>
      </c>
      <c r="K212" s="117">
        <f t="shared" si="15"/>
        <v>2</v>
      </c>
    </row>
    <row r="213" spans="1:11" ht="42.75" customHeight="1">
      <c r="A213" s="73" t="s">
        <v>128</v>
      </c>
      <c r="B213" s="71" t="s">
        <v>12</v>
      </c>
      <c r="C213" s="85" t="s">
        <v>36</v>
      </c>
      <c r="D213" s="85" t="s">
        <v>33</v>
      </c>
      <c r="E213" s="201" t="s">
        <v>168</v>
      </c>
      <c r="F213" s="203"/>
      <c r="G213" s="71" t="s">
        <v>123</v>
      </c>
      <c r="H213" s="71"/>
      <c r="I213" s="117">
        <f t="shared" si="15"/>
        <v>0</v>
      </c>
      <c r="J213" s="117">
        <f t="shared" si="15"/>
        <v>1</v>
      </c>
      <c r="K213" s="117">
        <f t="shared" si="15"/>
        <v>2</v>
      </c>
    </row>
    <row r="214" spans="1:11" ht="39.75" customHeight="1">
      <c r="A214" s="73" t="s">
        <v>124</v>
      </c>
      <c r="B214" s="71" t="s">
        <v>12</v>
      </c>
      <c r="C214" s="85" t="s">
        <v>36</v>
      </c>
      <c r="D214" s="85" t="s">
        <v>33</v>
      </c>
      <c r="E214" s="201" t="s">
        <v>168</v>
      </c>
      <c r="F214" s="203"/>
      <c r="G214" s="71" t="s">
        <v>84</v>
      </c>
      <c r="H214" s="71"/>
      <c r="I214" s="117">
        <v>0</v>
      </c>
      <c r="J214" s="117">
        <v>1</v>
      </c>
      <c r="K214" s="117">
        <v>2</v>
      </c>
    </row>
    <row r="215" spans="1:11" s="169" customFormat="1" ht="18.75" customHeight="1">
      <c r="A215" s="168"/>
      <c r="B215" s="157" t="s">
        <v>12</v>
      </c>
      <c r="C215" s="163" t="s">
        <v>36</v>
      </c>
      <c r="D215" s="163" t="s">
        <v>33</v>
      </c>
      <c r="E215" s="262" t="s">
        <v>168</v>
      </c>
      <c r="F215" s="267"/>
      <c r="G215" s="157" t="s">
        <v>84</v>
      </c>
      <c r="H215" s="157" t="s">
        <v>24</v>
      </c>
      <c r="I215" s="159"/>
      <c r="J215" s="159"/>
      <c r="K215" s="159"/>
    </row>
    <row r="216" spans="1:11" s="52" customFormat="1" ht="30.75" customHeight="1">
      <c r="A216" s="136" t="s">
        <v>179</v>
      </c>
      <c r="B216" s="84" t="s">
        <v>12</v>
      </c>
      <c r="C216" s="84" t="s">
        <v>36</v>
      </c>
      <c r="D216" s="84" t="s">
        <v>33</v>
      </c>
      <c r="E216" s="211" t="s">
        <v>161</v>
      </c>
      <c r="F216" s="212"/>
      <c r="G216" s="84" t="s">
        <v>87</v>
      </c>
      <c r="H216" s="84"/>
      <c r="I216" s="116">
        <f>I217</f>
        <v>512.73</v>
      </c>
      <c r="J216" s="116">
        <f aca="true" t="shared" si="16" ref="J216:K218">J217</f>
        <v>512.7</v>
      </c>
      <c r="K216" s="116">
        <f t="shared" si="16"/>
        <v>512.7</v>
      </c>
    </row>
    <row r="217" spans="1:11" s="64" customFormat="1" ht="24.75" customHeight="1">
      <c r="A217" s="89" t="s">
        <v>121</v>
      </c>
      <c r="B217" s="71" t="s">
        <v>12</v>
      </c>
      <c r="C217" s="71" t="s">
        <v>36</v>
      </c>
      <c r="D217" s="71" t="s">
        <v>33</v>
      </c>
      <c r="E217" s="209" t="s">
        <v>161</v>
      </c>
      <c r="F217" s="210"/>
      <c r="G217" s="84" t="s">
        <v>16</v>
      </c>
      <c r="H217" s="84"/>
      <c r="I217" s="117">
        <f>I218</f>
        <v>512.73</v>
      </c>
      <c r="J217" s="117">
        <f t="shared" si="16"/>
        <v>512.7</v>
      </c>
      <c r="K217" s="117">
        <f t="shared" si="16"/>
        <v>512.7</v>
      </c>
    </row>
    <row r="218" spans="1:11" ht="36" customHeight="1">
      <c r="A218" s="73" t="s">
        <v>128</v>
      </c>
      <c r="B218" s="71" t="s">
        <v>12</v>
      </c>
      <c r="C218" s="71" t="s">
        <v>36</v>
      </c>
      <c r="D218" s="71" t="s">
        <v>33</v>
      </c>
      <c r="E218" s="209" t="s">
        <v>161</v>
      </c>
      <c r="F218" s="210"/>
      <c r="G218" s="71" t="s">
        <v>123</v>
      </c>
      <c r="H218" s="71"/>
      <c r="I218" s="117">
        <f>I219</f>
        <v>512.73</v>
      </c>
      <c r="J218" s="117">
        <f t="shared" si="16"/>
        <v>512.7</v>
      </c>
      <c r="K218" s="117">
        <f t="shared" si="16"/>
        <v>512.7</v>
      </c>
    </row>
    <row r="219" spans="1:11" ht="37.5" customHeight="1">
      <c r="A219" s="73" t="s">
        <v>124</v>
      </c>
      <c r="B219" s="71" t="s">
        <v>12</v>
      </c>
      <c r="C219" s="71" t="s">
        <v>36</v>
      </c>
      <c r="D219" s="71" t="s">
        <v>33</v>
      </c>
      <c r="E219" s="209" t="s">
        <v>161</v>
      </c>
      <c r="F219" s="210"/>
      <c r="G219" s="71" t="s">
        <v>84</v>
      </c>
      <c r="H219" s="71"/>
      <c r="I219" s="117">
        <f>'пр 9'!H168</f>
        <v>512.73</v>
      </c>
      <c r="J219" s="117">
        <f>'пр 9'!I168</f>
        <v>512.7</v>
      </c>
      <c r="K219" s="117">
        <f>'пр 9'!J168</f>
        <v>512.7</v>
      </c>
    </row>
    <row r="220" spans="1:11" s="169" customFormat="1" ht="21.75" customHeight="1">
      <c r="A220" s="168"/>
      <c r="B220" s="157" t="s">
        <v>12</v>
      </c>
      <c r="C220" s="157" t="s">
        <v>36</v>
      </c>
      <c r="D220" s="157" t="s">
        <v>33</v>
      </c>
      <c r="E220" s="268" t="s">
        <v>161</v>
      </c>
      <c r="F220" s="269"/>
      <c r="G220" s="157" t="s">
        <v>84</v>
      </c>
      <c r="H220" s="157" t="s">
        <v>225</v>
      </c>
      <c r="I220" s="159"/>
      <c r="J220" s="159"/>
      <c r="K220" s="159"/>
    </row>
    <row r="221" spans="1:11" ht="12.75">
      <c r="A221" s="87" t="s">
        <v>165</v>
      </c>
      <c r="B221" s="84" t="s">
        <v>12</v>
      </c>
      <c r="C221" s="84" t="s">
        <v>43</v>
      </c>
      <c r="D221" s="84"/>
      <c r="E221" s="201"/>
      <c r="F221" s="202"/>
      <c r="G221" s="84"/>
      <c r="H221" s="84"/>
      <c r="I221" s="116">
        <f>I222</f>
        <v>8414.455</v>
      </c>
      <c r="J221" s="116">
        <f>J222</f>
        <v>7253</v>
      </c>
      <c r="K221" s="116">
        <f>K222</f>
        <v>7253</v>
      </c>
    </row>
    <row r="222" spans="1:11" ht="22.5" customHeight="1">
      <c r="A222" s="87" t="s">
        <v>42</v>
      </c>
      <c r="B222" s="84" t="s">
        <v>12</v>
      </c>
      <c r="C222" s="84" t="s">
        <v>43</v>
      </c>
      <c r="D222" s="84" t="s">
        <v>10</v>
      </c>
      <c r="E222" s="206" t="s">
        <v>114</v>
      </c>
      <c r="F222" s="208"/>
      <c r="G222" s="84"/>
      <c r="H222" s="84"/>
      <c r="I222" s="116">
        <f>I223+I255</f>
        <v>8414.455</v>
      </c>
      <c r="J222" s="116">
        <f>J223+J255</f>
        <v>7253</v>
      </c>
      <c r="K222" s="116">
        <f>K223+K255</f>
        <v>7253</v>
      </c>
    </row>
    <row r="223" spans="1:11" ht="28.5" customHeight="1">
      <c r="A223" s="107" t="s">
        <v>135</v>
      </c>
      <c r="B223" s="6">
        <v>716</v>
      </c>
      <c r="C223" s="71" t="s">
        <v>43</v>
      </c>
      <c r="D223" s="71" t="s">
        <v>10</v>
      </c>
      <c r="E223" s="213" t="s">
        <v>143</v>
      </c>
      <c r="F223" s="214"/>
      <c r="G223" s="6" t="s">
        <v>87</v>
      </c>
      <c r="H223" s="6"/>
      <c r="I223" s="117">
        <f>I225</f>
        <v>7554</v>
      </c>
      <c r="J223" s="117">
        <f>J225</f>
        <v>7253</v>
      </c>
      <c r="K223" s="117">
        <f>K225</f>
        <v>7253</v>
      </c>
    </row>
    <row r="224" spans="1:11" ht="37.5" customHeight="1">
      <c r="A224" s="107" t="s">
        <v>142</v>
      </c>
      <c r="B224" s="6">
        <v>716</v>
      </c>
      <c r="C224" s="71" t="s">
        <v>43</v>
      </c>
      <c r="D224" s="71" t="s">
        <v>10</v>
      </c>
      <c r="E224" s="213" t="s">
        <v>143</v>
      </c>
      <c r="F224" s="214"/>
      <c r="G224" s="6" t="s">
        <v>87</v>
      </c>
      <c r="H224" s="6"/>
      <c r="I224" s="117">
        <f>I225</f>
        <v>7554</v>
      </c>
      <c r="J224" s="117">
        <f>J225</f>
        <v>7253</v>
      </c>
      <c r="K224" s="117">
        <f>K225</f>
        <v>7253</v>
      </c>
    </row>
    <row r="225" spans="1:11" ht="38.25">
      <c r="A225" s="30" t="s">
        <v>72</v>
      </c>
      <c r="B225" s="5" t="s">
        <v>12</v>
      </c>
      <c r="C225" s="71" t="s">
        <v>43</v>
      </c>
      <c r="D225" s="71" t="s">
        <v>10</v>
      </c>
      <c r="E225" s="213" t="s">
        <v>144</v>
      </c>
      <c r="F225" s="214"/>
      <c r="G225" s="5"/>
      <c r="H225" s="5"/>
      <c r="I225" s="117">
        <f>I226+I231+I238+I250</f>
        <v>7554</v>
      </c>
      <c r="J225" s="117">
        <f>J226+J231+J238+J250</f>
        <v>7253</v>
      </c>
      <c r="K225" s="117">
        <f>K226+K231+K238+K250</f>
        <v>7253</v>
      </c>
    </row>
    <row r="226" spans="1:11" ht="22.5">
      <c r="A226" s="8" t="s">
        <v>119</v>
      </c>
      <c r="B226" s="5" t="s">
        <v>12</v>
      </c>
      <c r="C226" s="71" t="s">
        <v>43</v>
      </c>
      <c r="D226" s="71" t="s">
        <v>10</v>
      </c>
      <c r="E226" s="213" t="s">
        <v>144</v>
      </c>
      <c r="F226" s="214"/>
      <c r="G226" s="5" t="s">
        <v>145</v>
      </c>
      <c r="H226" s="5"/>
      <c r="I226" s="117">
        <f>I229+I227</f>
        <v>6103</v>
      </c>
      <c r="J226" s="117">
        <f>J229+J227</f>
        <v>6103</v>
      </c>
      <c r="K226" s="117">
        <f>K229+K227</f>
        <v>6103</v>
      </c>
    </row>
    <row r="227" spans="1:11" ht="27" customHeight="1">
      <c r="A227" s="73" t="str">
        <f>'пр 7'!A120</f>
        <v>Фонд оплаты труда казенных учреждений и взносы по обязательному социальному страхованию</v>
      </c>
      <c r="B227" s="71" t="s">
        <v>12</v>
      </c>
      <c r="C227" s="71" t="s">
        <v>43</v>
      </c>
      <c r="D227" s="71" t="s">
        <v>10</v>
      </c>
      <c r="E227" s="213" t="s">
        <v>144</v>
      </c>
      <c r="F227" s="214"/>
      <c r="G227" s="71" t="s">
        <v>92</v>
      </c>
      <c r="H227" s="71"/>
      <c r="I227" s="117">
        <f>'пр 9'!H175</f>
        <v>4687</v>
      </c>
      <c r="J227" s="117">
        <f>'пр 9'!I175</f>
        <v>4687</v>
      </c>
      <c r="K227" s="117">
        <f>'пр 9'!J175</f>
        <v>4687</v>
      </c>
    </row>
    <row r="228" spans="1:11" s="169" customFormat="1" ht="21" customHeight="1">
      <c r="A228" s="168"/>
      <c r="B228" s="157" t="s">
        <v>12</v>
      </c>
      <c r="C228" s="157" t="s">
        <v>43</v>
      </c>
      <c r="D228" s="157" t="s">
        <v>10</v>
      </c>
      <c r="E228" s="264" t="s">
        <v>144</v>
      </c>
      <c r="F228" s="263"/>
      <c r="G228" s="157" t="s">
        <v>92</v>
      </c>
      <c r="H228" s="157" t="s">
        <v>215</v>
      </c>
      <c r="I228" s="159"/>
      <c r="J228" s="159"/>
      <c r="K228" s="159"/>
    </row>
    <row r="229" spans="1:11" ht="37.5" customHeight="1">
      <c r="A229" s="73" t="str">
        <f>'пр 7'!A121</f>
        <v>Взносы по обязательному социальному страхованию на выплаты по оплате труда работников и иные выплаты работникам учреждений</v>
      </c>
      <c r="B229" s="71" t="s">
        <v>12</v>
      </c>
      <c r="C229" s="71" t="s">
        <v>43</v>
      </c>
      <c r="D229" s="71" t="s">
        <v>10</v>
      </c>
      <c r="E229" s="213" t="s">
        <v>144</v>
      </c>
      <c r="F229" s="214"/>
      <c r="G229" s="71" t="s">
        <v>110</v>
      </c>
      <c r="H229" s="71"/>
      <c r="I229" s="117">
        <f>'пр 9'!H176</f>
        <v>1416</v>
      </c>
      <c r="J229" s="117">
        <f>'пр 9'!I176</f>
        <v>1416</v>
      </c>
      <c r="K229" s="117">
        <f>'пр 9'!J176</f>
        <v>1416</v>
      </c>
    </row>
    <row r="230" spans="1:11" s="169" customFormat="1" ht="22.5" customHeight="1">
      <c r="A230" s="168"/>
      <c r="B230" s="157" t="s">
        <v>12</v>
      </c>
      <c r="C230" s="157" t="s">
        <v>43</v>
      </c>
      <c r="D230" s="157" t="s">
        <v>10</v>
      </c>
      <c r="E230" s="264" t="s">
        <v>144</v>
      </c>
      <c r="F230" s="263"/>
      <c r="G230" s="157" t="s">
        <v>110</v>
      </c>
      <c r="H230" s="157" t="s">
        <v>216</v>
      </c>
      <c r="I230" s="159"/>
      <c r="J230" s="159"/>
      <c r="K230" s="159"/>
    </row>
    <row r="231" spans="1:11" ht="22.5">
      <c r="A231" s="73" t="s">
        <v>121</v>
      </c>
      <c r="B231" s="88" t="s">
        <v>12</v>
      </c>
      <c r="C231" s="71" t="s">
        <v>43</v>
      </c>
      <c r="D231" s="71" t="s">
        <v>10</v>
      </c>
      <c r="E231" s="213" t="s">
        <v>144</v>
      </c>
      <c r="F231" s="214"/>
      <c r="G231" s="84" t="s">
        <v>16</v>
      </c>
      <c r="H231" s="84"/>
      <c r="I231" s="116">
        <f>I233</f>
        <v>50</v>
      </c>
      <c r="J231" s="116">
        <f>J233</f>
        <v>50</v>
      </c>
      <c r="K231" s="116">
        <f>K233</f>
        <v>50</v>
      </c>
    </row>
    <row r="232" spans="1:11" ht="33.75">
      <c r="A232" s="73" t="s">
        <v>128</v>
      </c>
      <c r="B232" s="71" t="s">
        <v>12</v>
      </c>
      <c r="C232" s="71" t="s">
        <v>43</v>
      </c>
      <c r="D232" s="71" t="s">
        <v>10</v>
      </c>
      <c r="E232" s="213" t="s">
        <v>144</v>
      </c>
      <c r="F232" s="214"/>
      <c r="G232" s="71" t="s">
        <v>123</v>
      </c>
      <c r="H232" s="71"/>
      <c r="I232" s="117">
        <f>I233</f>
        <v>50</v>
      </c>
      <c r="J232" s="117">
        <f>J233</f>
        <v>50</v>
      </c>
      <c r="K232" s="117">
        <f>K233</f>
        <v>50</v>
      </c>
    </row>
    <row r="233" spans="1:11" ht="22.5">
      <c r="A233" s="114" t="s">
        <v>97</v>
      </c>
      <c r="B233" s="71" t="s">
        <v>12</v>
      </c>
      <c r="C233" s="71" t="s">
        <v>43</v>
      </c>
      <c r="D233" s="71" t="s">
        <v>10</v>
      </c>
      <c r="E233" s="213" t="s">
        <v>144</v>
      </c>
      <c r="F233" s="214"/>
      <c r="G233" s="71" t="s">
        <v>96</v>
      </c>
      <c r="H233" s="71"/>
      <c r="I233" s="117">
        <f>'пр 9'!H179</f>
        <v>50</v>
      </c>
      <c r="J233" s="117">
        <f>'пр 9'!I179</f>
        <v>50</v>
      </c>
      <c r="K233" s="117">
        <f>'пр 9'!J179</f>
        <v>50</v>
      </c>
    </row>
    <row r="234" spans="1:11" s="169" customFormat="1" ht="12.75">
      <c r="A234" s="170"/>
      <c r="B234" s="157" t="s">
        <v>12</v>
      </c>
      <c r="C234" s="157" t="s">
        <v>43</v>
      </c>
      <c r="D234" s="157" t="s">
        <v>10</v>
      </c>
      <c r="E234" s="264" t="s">
        <v>144</v>
      </c>
      <c r="F234" s="263"/>
      <c r="G234" s="157" t="s">
        <v>96</v>
      </c>
      <c r="H234" s="157" t="s">
        <v>224</v>
      </c>
      <c r="I234" s="159"/>
      <c r="J234" s="159"/>
      <c r="K234" s="159"/>
    </row>
    <row r="235" spans="1:11" s="169" customFormat="1" ht="12.75">
      <c r="A235" s="170"/>
      <c r="B235" s="157" t="s">
        <v>12</v>
      </c>
      <c r="C235" s="157" t="s">
        <v>43</v>
      </c>
      <c r="D235" s="157" t="s">
        <v>10</v>
      </c>
      <c r="E235" s="264" t="s">
        <v>144</v>
      </c>
      <c r="F235" s="263"/>
      <c r="G235" s="157" t="s">
        <v>96</v>
      </c>
      <c r="H235" s="157" t="s">
        <v>225</v>
      </c>
      <c r="I235" s="159"/>
      <c r="J235" s="159"/>
      <c r="K235" s="159"/>
    </row>
    <row r="236" spans="1:11" s="169" customFormat="1" ht="12.75">
      <c r="A236" s="170"/>
      <c r="B236" s="157" t="s">
        <v>12</v>
      </c>
      <c r="C236" s="157" t="s">
        <v>43</v>
      </c>
      <c r="D236" s="157" t="s">
        <v>10</v>
      </c>
      <c r="E236" s="264" t="s">
        <v>144</v>
      </c>
      <c r="F236" s="263"/>
      <c r="G236" s="157" t="s">
        <v>96</v>
      </c>
      <c r="H236" s="157" t="s">
        <v>24</v>
      </c>
      <c r="I236" s="159"/>
      <c r="J236" s="159"/>
      <c r="K236" s="159"/>
    </row>
    <row r="237" spans="1:11" s="169" customFormat="1" ht="12.75">
      <c r="A237" s="170"/>
      <c r="B237" s="157" t="s">
        <v>12</v>
      </c>
      <c r="C237" s="157" t="s">
        <v>43</v>
      </c>
      <c r="D237" s="157" t="s">
        <v>10</v>
      </c>
      <c r="E237" s="264" t="s">
        <v>144</v>
      </c>
      <c r="F237" s="263"/>
      <c r="G237" s="157" t="s">
        <v>96</v>
      </c>
      <c r="H237" s="157" t="s">
        <v>226</v>
      </c>
      <c r="I237" s="159"/>
      <c r="J237" s="159"/>
      <c r="K237" s="159"/>
    </row>
    <row r="238" spans="1:11" ht="26.25" customHeight="1">
      <c r="A238" s="89" t="s">
        <v>121</v>
      </c>
      <c r="B238" s="88" t="s">
        <v>12</v>
      </c>
      <c r="C238" s="71" t="s">
        <v>43</v>
      </c>
      <c r="D238" s="71" t="s">
        <v>10</v>
      </c>
      <c r="E238" s="213" t="s">
        <v>144</v>
      </c>
      <c r="F238" s="214"/>
      <c r="G238" s="84" t="s">
        <v>16</v>
      </c>
      <c r="H238" s="84"/>
      <c r="I238" s="116">
        <f>I239</f>
        <v>1389</v>
      </c>
      <c r="J238" s="116">
        <f>J239</f>
        <v>1100</v>
      </c>
      <c r="K238" s="116">
        <f>K239</f>
        <v>1100</v>
      </c>
    </row>
    <row r="239" spans="1:11" ht="33.75" customHeight="1">
      <c r="A239" s="73" t="s">
        <v>128</v>
      </c>
      <c r="B239" s="71" t="s">
        <v>12</v>
      </c>
      <c r="C239" s="71" t="s">
        <v>43</v>
      </c>
      <c r="D239" s="71" t="s">
        <v>10</v>
      </c>
      <c r="E239" s="213" t="s">
        <v>144</v>
      </c>
      <c r="F239" s="214"/>
      <c r="G239" s="71" t="s">
        <v>123</v>
      </c>
      <c r="H239" s="71"/>
      <c r="I239" s="117">
        <f>I240+I249</f>
        <v>1389</v>
      </c>
      <c r="J239" s="117">
        <f>J240+J249</f>
        <v>1100</v>
      </c>
      <c r="K239" s="117">
        <f>K240+K249</f>
        <v>1100</v>
      </c>
    </row>
    <row r="240" spans="1:11" ht="41.25" customHeight="1">
      <c r="A240" s="73" t="s">
        <v>124</v>
      </c>
      <c r="B240" s="71" t="s">
        <v>12</v>
      </c>
      <c r="C240" s="71" t="s">
        <v>43</v>
      </c>
      <c r="D240" s="71" t="s">
        <v>10</v>
      </c>
      <c r="E240" s="213" t="s">
        <v>144</v>
      </c>
      <c r="F240" s="214"/>
      <c r="G240" s="71" t="s">
        <v>84</v>
      </c>
      <c r="H240" s="71"/>
      <c r="I240" s="117">
        <f>'пр 9'!H182</f>
        <v>889</v>
      </c>
      <c r="J240" s="117">
        <f>'пр 9'!I182</f>
        <v>800</v>
      </c>
      <c r="K240" s="117">
        <f>'пр 9'!J182</f>
        <v>800</v>
      </c>
    </row>
    <row r="241" spans="1:11" s="169" customFormat="1" ht="20.25" customHeight="1">
      <c r="A241" s="168"/>
      <c r="B241" s="157" t="s">
        <v>12</v>
      </c>
      <c r="C241" s="157" t="s">
        <v>43</v>
      </c>
      <c r="D241" s="157" t="s">
        <v>10</v>
      </c>
      <c r="E241" s="264" t="s">
        <v>144</v>
      </c>
      <c r="F241" s="263"/>
      <c r="G241" s="157" t="s">
        <v>84</v>
      </c>
      <c r="H241" s="157" t="s">
        <v>219</v>
      </c>
      <c r="I241" s="159"/>
      <c r="J241" s="159"/>
      <c r="K241" s="159"/>
    </row>
    <row r="242" spans="1:11" s="169" customFormat="1" ht="20.25" customHeight="1">
      <c r="A242" s="168"/>
      <c r="B242" s="157" t="s">
        <v>12</v>
      </c>
      <c r="C242" s="157" t="s">
        <v>43</v>
      </c>
      <c r="D242" s="157" t="s">
        <v>10</v>
      </c>
      <c r="E242" s="264" t="s">
        <v>144</v>
      </c>
      <c r="F242" s="263"/>
      <c r="G242" s="157" t="s">
        <v>84</v>
      </c>
      <c r="H242" s="157" t="s">
        <v>227</v>
      </c>
      <c r="I242" s="159"/>
      <c r="J242" s="159"/>
      <c r="K242" s="159"/>
    </row>
    <row r="243" spans="1:11" s="169" customFormat="1" ht="20.25" customHeight="1">
      <c r="A243" s="168"/>
      <c r="B243" s="157" t="s">
        <v>12</v>
      </c>
      <c r="C243" s="157" t="s">
        <v>43</v>
      </c>
      <c r="D243" s="157" t="s">
        <v>10</v>
      </c>
      <c r="E243" s="264" t="s">
        <v>144</v>
      </c>
      <c r="F243" s="263"/>
      <c r="G243" s="157" t="s">
        <v>84</v>
      </c>
      <c r="H243" s="157" t="s">
        <v>225</v>
      </c>
      <c r="I243" s="159"/>
      <c r="J243" s="159"/>
      <c r="K243" s="159"/>
    </row>
    <row r="244" spans="1:11" s="169" customFormat="1" ht="20.25" customHeight="1">
      <c r="A244" s="168"/>
      <c r="B244" s="157" t="s">
        <v>12</v>
      </c>
      <c r="C244" s="157" t="s">
        <v>43</v>
      </c>
      <c r="D244" s="157" t="s">
        <v>10</v>
      </c>
      <c r="E244" s="264" t="s">
        <v>144</v>
      </c>
      <c r="F244" s="263"/>
      <c r="G244" s="157" t="s">
        <v>84</v>
      </c>
      <c r="H244" s="157" t="s">
        <v>217</v>
      </c>
      <c r="I244" s="159"/>
      <c r="J244" s="159"/>
      <c r="K244" s="159"/>
    </row>
    <row r="245" spans="1:11" s="169" customFormat="1" ht="20.25" customHeight="1">
      <c r="A245" s="168"/>
      <c r="B245" s="157" t="s">
        <v>12</v>
      </c>
      <c r="C245" s="157" t="s">
        <v>43</v>
      </c>
      <c r="D245" s="157" t="s">
        <v>10</v>
      </c>
      <c r="E245" s="264" t="s">
        <v>144</v>
      </c>
      <c r="F245" s="263"/>
      <c r="G245" s="157" t="s">
        <v>84</v>
      </c>
      <c r="H245" s="157" t="s">
        <v>24</v>
      </c>
      <c r="I245" s="159"/>
      <c r="J245" s="159"/>
      <c r="K245" s="159"/>
    </row>
    <row r="246" spans="1:11" s="169" customFormat="1" ht="20.25" customHeight="1">
      <c r="A246" s="168"/>
      <c r="B246" s="157" t="s">
        <v>12</v>
      </c>
      <c r="C246" s="157" t="s">
        <v>43</v>
      </c>
      <c r="D246" s="157" t="s">
        <v>10</v>
      </c>
      <c r="E246" s="264" t="s">
        <v>144</v>
      </c>
      <c r="F246" s="263"/>
      <c r="G246" s="157" t="s">
        <v>84</v>
      </c>
      <c r="H246" s="157" t="s">
        <v>229</v>
      </c>
      <c r="I246" s="159"/>
      <c r="J246" s="159"/>
      <c r="K246" s="159"/>
    </row>
    <row r="247" spans="1:11" s="169" customFormat="1" ht="20.25" customHeight="1">
      <c r="A247" s="168"/>
      <c r="B247" s="157" t="s">
        <v>12</v>
      </c>
      <c r="C247" s="157" t="s">
        <v>43</v>
      </c>
      <c r="D247" s="157" t="s">
        <v>10</v>
      </c>
      <c r="E247" s="264" t="s">
        <v>144</v>
      </c>
      <c r="F247" s="263"/>
      <c r="G247" s="157" t="s">
        <v>84</v>
      </c>
      <c r="H247" s="157" t="s">
        <v>226</v>
      </c>
      <c r="I247" s="159"/>
      <c r="J247" s="159"/>
      <c r="K247" s="159"/>
    </row>
    <row r="248" spans="1:11" s="169" customFormat="1" ht="20.25" customHeight="1">
      <c r="A248" s="168"/>
      <c r="B248" s="157" t="s">
        <v>12</v>
      </c>
      <c r="C248" s="157" t="s">
        <v>43</v>
      </c>
      <c r="D248" s="157" t="s">
        <v>10</v>
      </c>
      <c r="E248" s="264" t="s">
        <v>144</v>
      </c>
      <c r="F248" s="263"/>
      <c r="G248" s="157" t="s">
        <v>84</v>
      </c>
      <c r="H248" s="157" t="s">
        <v>230</v>
      </c>
      <c r="I248" s="159"/>
      <c r="J248" s="159"/>
      <c r="K248" s="159"/>
    </row>
    <row r="249" spans="1:11" ht="22.5" customHeight="1">
      <c r="A249" s="73" t="s">
        <v>184</v>
      </c>
      <c r="B249" s="71" t="s">
        <v>12</v>
      </c>
      <c r="C249" s="71" t="s">
        <v>43</v>
      </c>
      <c r="D249" s="71" t="s">
        <v>10</v>
      </c>
      <c r="E249" s="213" t="s">
        <v>144</v>
      </c>
      <c r="F249" s="214"/>
      <c r="G249" s="71" t="s">
        <v>183</v>
      </c>
      <c r="H249" s="71"/>
      <c r="I249" s="117">
        <f>'пр 9'!H183</f>
        <v>500</v>
      </c>
      <c r="J249" s="117">
        <f>'пр 9'!I183</f>
        <v>300</v>
      </c>
      <c r="K249" s="117">
        <f>'пр 9'!J183</f>
        <v>300</v>
      </c>
    </row>
    <row r="250" spans="1:11" s="52" customFormat="1" ht="22.5" customHeight="1">
      <c r="A250" s="147" t="s">
        <v>189</v>
      </c>
      <c r="B250" s="88" t="s">
        <v>12</v>
      </c>
      <c r="C250" s="88" t="s">
        <v>43</v>
      </c>
      <c r="D250" s="88" t="s">
        <v>10</v>
      </c>
      <c r="E250" s="221" t="s">
        <v>144</v>
      </c>
      <c r="F250" s="208"/>
      <c r="G250" s="88" t="s">
        <v>187</v>
      </c>
      <c r="H250" s="88"/>
      <c r="I250" s="116">
        <f aca="true" t="shared" si="17" ref="I250:K251">I251</f>
        <v>12</v>
      </c>
      <c r="J250" s="116">
        <f t="shared" si="17"/>
        <v>0</v>
      </c>
      <c r="K250" s="116">
        <f t="shared" si="17"/>
        <v>0</v>
      </c>
    </row>
    <row r="251" spans="1:11" ht="22.5" customHeight="1">
      <c r="A251" s="89" t="s">
        <v>88</v>
      </c>
      <c r="B251" s="71" t="s">
        <v>12</v>
      </c>
      <c r="C251" s="71" t="s">
        <v>43</v>
      </c>
      <c r="D251" s="71" t="s">
        <v>10</v>
      </c>
      <c r="E251" s="213" t="s">
        <v>144</v>
      </c>
      <c r="F251" s="214"/>
      <c r="G251" s="71" t="s">
        <v>186</v>
      </c>
      <c r="H251" s="71"/>
      <c r="I251" s="117">
        <f t="shared" si="17"/>
        <v>12</v>
      </c>
      <c r="J251" s="117">
        <f t="shared" si="17"/>
        <v>0</v>
      </c>
      <c r="K251" s="117">
        <f t="shared" si="17"/>
        <v>0</v>
      </c>
    </row>
    <row r="252" spans="1:11" ht="22.5" customHeight="1">
      <c r="A252" s="73" t="s">
        <v>188</v>
      </c>
      <c r="B252" s="71" t="s">
        <v>12</v>
      </c>
      <c r="C252" s="71" t="s">
        <v>43</v>
      </c>
      <c r="D252" s="71" t="s">
        <v>10</v>
      </c>
      <c r="E252" s="213" t="s">
        <v>144</v>
      </c>
      <c r="F252" s="214"/>
      <c r="G252" s="71" t="s">
        <v>185</v>
      </c>
      <c r="H252" s="71"/>
      <c r="I252" s="117">
        <f>'пр 9'!H186</f>
        <v>12</v>
      </c>
      <c r="J252" s="117">
        <f>'пр 9'!I186</f>
        <v>0</v>
      </c>
      <c r="K252" s="117">
        <f>'пр 9'!J186</f>
        <v>0</v>
      </c>
    </row>
    <row r="253" spans="1:11" s="169" customFormat="1" ht="22.5" customHeight="1">
      <c r="A253" s="168"/>
      <c r="B253" s="157" t="s">
        <v>12</v>
      </c>
      <c r="C253" s="157" t="s">
        <v>43</v>
      </c>
      <c r="D253" s="157" t="s">
        <v>10</v>
      </c>
      <c r="E253" s="264" t="s">
        <v>144</v>
      </c>
      <c r="F253" s="263"/>
      <c r="G253" s="157" t="s">
        <v>185</v>
      </c>
      <c r="H253" s="157" t="s">
        <v>233</v>
      </c>
      <c r="I253" s="159"/>
      <c r="J253" s="159"/>
      <c r="K253" s="159"/>
    </row>
    <row r="254" spans="1:11" s="169" customFormat="1" ht="22.5" customHeight="1">
      <c r="A254" s="168"/>
      <c r="B254" s="157" t="s">
        <v>12</v>
      </c>
      <c r="C254" s="157" t="s">
        <v>43</v>
      </c>
      <c r="D254" s="157" t="s">
        <v>10</v>
      </c>
      <c r="E254" s="264" t="s">
        <v>144</v>
      </c>
      <c r="F254" s="263"/>
      <c r="G254" s="157" t="s">
        <v>185</v>
      </c>
      <c r="H254" s="157" t="s">
        <v>232</v>
      </c>
      <c r="I254" s="159"/>
      <c r="J254" s="159"/>
      <c r="K254" s="159"/>
    </row>
    <row r="255" spans="1:11" ht="61.5" customHeight="1">
      <c r="A255" s="147" t="s">
        <v>174</v>
      </c>
      <c r="B255" s="88" t="s">
        <v>12</v>
      </c>
      <c r="C255" s="88" t="s">
        <v>43</v>
      </c>
      <c r="D255" s="88" t="s">
        <v>10</v>
      </c>
      <c r="E255" s="254" t="s">
        <v>175</v>
      </c>
      <c r="F255" s="255"/>
      <c r="G255" s="17" t="s">
        <v>87</v>
      </c>
      <c r="H255" s="17"/>
      <c r="I255" s="116">
        <f>I256</f>
        <v>860.455</v>
      </c>
      <c r="J255" s="116">
        <f aca="true" t="shared" si="18" ref="J255:K257">J256</f>
        <v>0</v>
      </c>
      <c r="K255" s="116">
        <f t="shared" si="18"/>
        <v>0</v>
      </c>
    </row>
    <row r="256" spans="1:11" ht="27.75" customHeight="1">
      <c r="A256" s="73" t="s">
        <v>121</v>
      </c>
      <c r="B256" s="71" t="s">
        <v>12</v>
      </c>
      <c r="C256" s="71" t="s">
        <v>43</v>
      </c>
      <c r="D256" s="71" t="s">
        <v>10</v>
      </c>
      <c r="E256" s="215" t="s">
        <v>175</v>
      </c>
      <c r="F256" s="216"/>
      <c r="G256" s="74" t="s">
        <v>16</v>
      </c>
      <c r="H256" s="74"/>
      <c r="I256" s="117">
        <f>I257</f>
        <v>860.455</v>
      </c>
      <c r="J256" s="117">
        <f t="shared" si="18"/>
        <v>0</v>
      </c>
      <c r="K256" s="117">
        <f t="shared" si="18"/>
        <v>0</v>
      </c>
    </row>
    <row r="257" spans="1:11" ht="36.75" customHeight="1">
      <c r="A257" s="73" t="s">
        <v>128</v>
      </c>
      <c r="B257" s="71" t="s">
        <v>12</v>
      </c>
      <c r="C257" s="71" t="s">
        <v>43</v>
      </c>
      <c r="D257" s="71" t="s">
        <v>10</v>
      </c>
      <c r="E257" s="215" t="s">
        <v>175</v>
      </c>
      <c r="F257" s="216"/>
      <c r="G257" s="71" t="s">
        <v>123</v>
      </c>
      <c r="H257" s="71"/>
      <c r="I257" s="117">
        <f>I258</f>
        <v>860.455</v>
      </c>
      <c r="J257" s="117">
        <f t="shared" si="18"/>
        <v>0</v>
      </c>
      <c r="K257" s="117">
        <f t="shared" si="18"/>
        <v>0</v>
      </c>
    </row>
    <row r="258" spans="1:11" ht="34.5" customHeight="1">
      <c r="A258" s="73" t="s">
        <v>124</v>
      </c>
      <c r="B258" s="71" t="s">
        <v>12</v>
      </c>
      <c r="C258" s="71" t="s">
        <v>43</v>
      </c>
      <c r="D258" s="71" t="s">
        <v>10</v>
      </c>
      <c r="E258" s="215" t="s">
        <v>175</v>
      </c>
      <c r="F258" s="216"/>
      <c r="G258" s="71" t="s">
        <v>84</v>
      </c>
      <c r="H258" s="71"/>
      <c r="I258" s="117">
        <f>'пр 9'!H190</f>
        <v>860.455</v>
      </c>
      <c r="J258" s="117">
        <f>'пр 9'!I190</f>
        <v>0</v>
      </c>
      <c r="K258" s="117">
        <f>'пр 9'!J190</f>
        <v>0</v>
      </c>
    </row>
    <row r="259" spans="1:11" s="169" customFormat="1" ht="20.25" customHeight="1">
      <c r="A259" s="168"/>
      <c r="B259" s="157" t="s">
        <v>12</v>
      </c>
      <c r="C259" s="157" t="s">
        <v>43</v>
      </c>
      <c r="D259" s="157" t="s">
        <v>10</v>
      </c>
      <c r="E259" s="265" t="s">
        <v>175</v>
      </c>
      <c r="F259" s="266"/>
      <c r="G259" s="157" t="s">
        <v>84</v>
      </c>
      <c r="H259" s="157" t="s">
        <v>24</v>
      </c>
      <c r="I259" s="159"/>
      <c r="J259" s="159"/>
      <c r="K259" s="159"/>
    </row>
    <row r="260" spans="1:11" ht="15" customHeight="1">
      <c r="A260" s="87" t="s">
        <v>149</v>
      </c>
      <c r="B260" s="84" t="s">
        <v>12</v>
      </c>
      <c r="C260" s="84" t="s">
        <v>68</v>
      </c>
      <c r="D260" s="84"/>
      <c r="E260" s="201"/>
      <c r="F260" s="202"/>
      <c r="G260" s="84"/>
      <c r="H260" s="84"/>
      <c r="I260" s="116">
        <f aca="true" t="shared" si="19" ref="I260:K265">I261</f>
        <v>350</v>
      </c>
      <c r="J260" s="116">
        <f t="shared" si="19"/>
        <v>350</v>
      </c>
      <c r="K260" s="116">
        <f t="shared" si="19"/>
        <v>350</v>
      </c>
    </row>
    <row r="261" spans="1:11" ht="15" customHeight="1">
      <c r="A261" s="87" t="s">
        <v>149</v>
      </c>
      <c r="B261" s="84" t="s">
        <v>12</v>
      </c>
      <c r="C261" s="84" t="s">
        <v>68</v>
      </c>
      <c r="D261" s="84" t="s">
        <v>10</v>
      </c>
      <c r="E261" s="206" t="s">
        <v>114</v>
      </c>
      <c r="F261" s="208"/>
      <c r="G261" s="84"/>
      <c r="H261" s="84"/>
      <c r="I261" s="116">
        <f t="shared" si="19"/>
        <v>350</v>
      </c>
      <c r="J261" s="116">
        <f t="shared" si="19"/>
        <v>350</v>
      </c>
      <c r="K261" s="116">
        <f t="shared" si="19"/>
        <v>350</v>
      </c>
    </row>
    <row r="262" spans="1:11" s="72" customFormat="1" ht="15" customHeight="1">
      <c r="A262" s="107" t="s">
        <v>113</v>
      </c>
      <c r="B262" s="6">
        <v>716</v>
      </c>
      <c r="C262" s="85" t="s">
        <v>68</v>
      </c>
      <c r="D262" s="85" t="s">
        <v>10</v>
      </c>
      <c r="E262" s="201" t="s">
        <v>118</v>
      </c>
      <c r="F262" s="203"/>
      <c r="G262" s="6" t="s">
        <v>87</v>
      </c>
      <c r="H262" s="6"/>
      <c r="I262" s="117">
        <f t="shared" si="19"/>
        <v>350</v>
      </c>
      <c r="J262" s="117">
        <f t="shared" si="19"/>
        <v>350</v>
      </c>
      <c r="K262" s="117">
        <f t="shared" si="19"/>
        <v>350</v>
      </c>
    </row>
    <row r="263" spans="1:11" s="72" customFormat="1" ht="38.25" customHeight="1">
      <c r="A263" s="107" t="s">
        <v>117</v>
      </c>
      <c r="B263" s="6">
        <v>716</v>
      </c>
      <c r="C263" s="85" t="s">
        <v>68</v>
      </c>
      <c r="D263" s="85" t="s">
        <v>10</v>
      </c>
      <c r="E263" s="201" t="s">
        <v>118</v>
      </c>
      <c r="F263" s="203"/>
      <c r="G263" s="6" t="s">
        <v>87</v>
      </c>
      <c r="H263" s="6"/>
      <c r="I263" s="117">
        <f t="shared" si="19"/>
        <v>350</v>
      </c>
      <c r="J263" s="117">
        <f t="shared" si="19"/>
        <v>350</v>
      </c>
      <c r="K263" s="117">
        <f t="shared" si="19"/>
        <v>350</v>
      </c>
    </row>
    <row r="264" spans="1:11" s="72" customFormat="1" ht="25.5" customHeight="1">
      <c r="A264" s="30" t="s">
        <v>63</v>
      </c>
      <c r="B264" s="6">
        <v>716</v>
      </c>
      <c r="C264" s="85" t="s">
        <v>68</v>
      </c>
      <c r="D264" s="85" t="s">
        <v>10</v>
      </c>
      <c r="E264" s="201" t="s">
        <v>118</v>
      </c>
      <c r="F264" s="203"/>
      <c r="G264" s="6" t="s">
        <v>87</v>
      </c>
      <c r="H264" s="6"/>
      <c r="I264" s="117">
        <f t="shared" si="19"/>
        <v>350</v>
      </c>
      <c r="J264" s="117">
        <f t="shared" si="19"/>
        <v>350</v>
      </c>
      <c r="K264" s="117">
        <f t="shared" si="19"/>
        <v>350</v>
      </c>
    </row>
    <row r="265" spans="1:11" s="72" customFormat="1" ht="24" customHeight="1">
      <c r="A265" s="30" t="s">
        <v>182</v>
      </c>
      <c r="B265" s="6">
        <v>716</v>
      </c>
      <c r="C265" s="85" t="s">
        <v>68</v>
      </c>
      <c r="D265" s="85" t="s">
        <v>10</v>
      </c>
      <c r="E265" s="201" t="s">
        <v>150</v>
      </c>
      <c r="F265" s="202"/>
      <c r="G265" s="6" t="s">
        <v>87</v>
      </c>
      <c r="H265" s="6"/>
      <c r="I265" s="117">
        <f t="shared" si="19"/>
        <v>350</v>
      </c>
      <c r="J265" s="117">
        <f t="shared" si="19"/>
        <v>350</v>
      </c>
      <c r="K265" s="117">
        <f t="shared" si="19"/>
        <v>350</v>
      </c>
    </row>
    <row r="266" spans="1:11" s="72" customFormat="1" ht="25.5" customHeight="1">
      <c r="A266" s="89" t="s">
        <v>151</v>
      </c>
      <c r="B266" s="88" t="s">
        <v>12</v>
      </c>
      <c r="C266" s="85" t="s">
        <v>68</v>
      </c>
      <c r="D266" s="85" t="s">
        <v>10</v>
      </c>
      <c r="E266" s="201" t="s">
        <v>150</v>
      </c>
      <c r="F266" s="202"/>
      <c r="G266" s="84" t="s">
        <v>22</v>
      </c>
      <c r="H266" s="84"/>
      <c r="I266" s="116">
        <f>I268</f>
        <v>350</v>
      </c>
      <c r="J266" s="116">
        <f>J268</f>
        <v>350</v>
      </c>
      <c r="K266" s="116">
        <f>K268</f>
        <v>350</v>
      </c>
    </row>
    <row r="267" spans="1:11" s="72" customFormat="1" ht="27" customHeight="1">
      <c r="A267" s="30" t="s">
        <v>152</v>
      </c>
      <c r="B267" s="88" t="s">
        <v>12</v>
      </c>
      <c r="C267" s="85" t="s">
        <v>68</v>
      </c>
      <c r="D267" s="85" t="s">
        <v>10</v>
      </c>
      <c r="E267" s="201" t="s">
        <v>150</v>
      </c>
      <c r="F267" s="202"/>
      <c r="G267" s="84" t="s">
        <v>24</v>
      </c>
      <c r="H267" s="84"/>
      <c r="I267" s="117">
        <f>I268</f>
        <v>350</v>
      </c>
      <c r="J267" s="117">
        <f>J268</f>
        <v>350</v>
      </c>
      <c r="K267" s="117">
        <f>K268</f>
        <v>350</v>
      </c>
    </row>
    <row r="268" spans="1:11" s="72" customFormat="1" ht="21" customHeight="1">
      <c r="A268" s="30" t="s">
        <v>154</v>
      </c>
      <c r="B268" s="88" t="s">
        <v>12</v>
      </c>
      <c r="C268" s="85" t="s">
        <v>68</v>
      </c>
      <c r="D268" s="85" t="s">
        <v>10</v>
      </c>
      <c r="E268" s="201" t="s">
        <v>150</v>
      </c>
      <c r="F268" s="202"/>
      <c r="G268" s="84" t="s">
        <v>153</v>
      </c>
      <c r="H268" s="84"/>
      <c r="I268" s="117">
        <f>'пр 9'!H199</f>
        <v>350</v>
      </c>
      <c r="J268" s="117">
        <f>'пр 9'!I199</f>
        <v>350</v>
      </c>
      <c r="K268" s="117">
        <f>'пр 9'!J199</f>
        <v>350</v>
      </c>
    </row>
    <row r="269" spans="1:11" s="160" customFormat="1" ht="21" customHeight="1">
      <c r="A269" s="161"/>
      <c r="B269" s="162" t="s">
        <v>12</v>
      </c>
      <c r="C269" s="163" t="s">
        <v>68</v>
      </c>
      <c r="D269" s="163" t="s">
        <v>10</v>
      </c>
      <c r="E269" s="262" t="s">
        <v>150</v>
      </c>
      <c r="F269" s="263"/>
      <c r="G269" s="163" t="s">
        <v>153</v>
      </c>
      <c r="H269" s="163" t="s">
        <v>234</v>
      </c>
      <c r="I269" s="159"/>
      <c r="J269" s="159"/>
      <c r="K269" s="159"/>
    </row>
    <row r="270" spans="1:11" s="72" customFormat="1" ht="30" customHeight="1">
      <c r="A270" s="137" t="s">
        <v>166</v>
      </c>
      <c r="B270" s="138" t="s">
        <v>12</v>
      </c>
      <c r="C270" s="65" t="s">
        <v>49</v>
      </c>
      <c r="D270" s="65" t="s">
        <v>10</v>
      </c>
      <c r="E270" s="219"/>
      <c r="F270" s="220"/>
      <c r="G270" s="139"/>
      <c r="H270" s="139"/>
      <c r="I270" s="140">
        <f aca="true" t="shared" si="20" ref="I270:K271">I271</f>
        <v>47.31777</v>
      </c>
      <c r="J270" s="140">
        <f t="shared" si="20"/>
        <v>16</v>
      </c>
      <c r="K270" s="140">
        <f t="shared" si="20"/>
        <v>19</v>
      </c>
    </row>
    <row r="271" spans="1:11" s="72" customFormat="1" ht="19.5" customHeight="1">
      <c r="A271" s="142" t="s">
        <v>158</v>
      </c>
      <c r="B271" s="138" t="s">
        <v>12</v>
      </c>
      <c r="C271" s="65" t="s">
        <v>49</v>
      </c>
      <c r="D271" s="65" t="s">
        <v>10</v>
      </c>
      <c r="E271" s="217" t="s">
        <v>159</v>
      </c>
      <c r="F271" s="218"/>
      <c r="G271" s="139"/>
      <c r="H271" s="139"/>
      <c r="I271" s="143">
        <f t="shared" si="20"/>
        <v>47.31777</v>
      </c>
      <c r="J271" s="143">
        <f t="shared" si="20"/>
        <v>16</v>
      </c>
      <c r="K271" s="143">
        <f t="shared" si="20"/>
        <v>19</v>
      </c>
    </row>
    <row r="272" spans="1:11" s="72" customFormat="1" ht="18.75" customHeight="1">
      <c r="A272" s="142" t="s">
        <v>158</v>
      </c>
      <c r="B272" s="138" t="s">
        <v>12</v>
      </c>
      <c r="C272" s="65" t="s">
        <v>49</v>
      </c>
      <c r="D272" s="65" t="s">
        <v>10</v>
      </c>
      <c r="E272" s="217" t="s">
        <v>159</v>
      </c>
      <c r="F272" s="218"/>
      <c r="G272" s="139" t="s">
        <v>160</v>
      </c>
      <c r="H272" s="139"/>
      <c r="I272" s="143">
        <f>'пр 9'!H202</f>
        <v>47.31777</v>
      </c>
      <c r="J272" s="143">
        <f>'пр 9'!I202</f>
        <v>16</v>
      </c>
      <c r="K272" s="143">
        <f>'пр 9'!J202</f>
        <v>19</v>
      </c>
    </row>
    <row r="273" spans="1:11" s="160" customFormat="1" ht="18.75" customHeight="1">
      <c r="A273" s="164"/>
      <c r="B273" s="165" t="s">
        <v>12</v>
      </c>
      <c r="C273" s="166" t="s">
        <v>49</v>
      </c>
      <c r="D273" s="166" t="s">
        <v>10</v>
      </c>
      <c r="E273" s="273" t="s">
        <v>159</v>
      </c>
      <c r="F273" s="274"/>
      <c r="G273" s="166" t="s">
        <v>160</v>
      </c>
      <c r="H273" s="166" t="s">
        <v>235</v>
      </c>
      <c r="I273" s="167"/>
      <c r="J273" s="167"/>
      <c r="K273" s="167"/>
    </row>
    <row r="274" spans="1:11" s="72" customFormat="1" ht="33.75" customHeight="1">
      <c r="A274" s="104" t="s">
        <v>167</v>
      </c>
      <c r="B274" s="84" t="s">
        <v>12</v>
      </c>
      <c r="C274" s="85" t="s">
        <v>50</v>
      </c>
      <c r="D274" s="85"/>
      <c r="E274" s="206"/>
      <c r="F274" s="207"/>
      <c r="G274" s="85"/>
      <c r="H274" s="85"/>
      <c r="I274" s="116">
        <f>I275</f>
        <v>153.14338</v>
      </c>
      <c r="J274" s="116">
        <f aca="true" t="shared" si="21" ref="J274:K278">J275</f>
        <v>0</v>
      </c>
      <c r="K274" s="116">
        <f t="shared" si="21"/>
        <v>0</v>
      </c>
    </row>
    <row r="275" spans="1:11" s="141" customFormat="1" ht="30" customHeight="1">
      <c r="A275" s="104" t="s">
        <v>146</v>
      </c>
      <c r="B275" s="84" t="s">
        <v>12</v>
      </c>
      <c r="C275" s="85" t="s">
        <v>50</v>
      </c>
      <c r="D275" s="85" t="s">
        <v>33</v>
      </c>
      <c r="E275" s="206" t="s">
        <v>114</v>
      </c>
      <c r="F275" s="207"/>
      <c r="G275" s="85" t="s">
        <v>87</v>
      </c>
      <c r="H275" s="85"/>
      <c r="I275" s="117">
        <f>I276</f>
        <v>153.14338</v>
      </c>
      <c r="J275" s="117">
        <f t="shared" si="21"/>
        <v>0</v>
      </c>
      <c r="K275" s="117">
        <f t="shared" si="21"/>
        <v>0</v>
      </c>
    </row>
    <row r="276" spans="1:11" s="63" customFormat="1" ht="30" customHeight="1">
      <c r="A276" s="107" t="s">
        <v>113</v>
      </c>
      <c r="B276" s="84" t="s">
        <v>12</v>
      </c>
      <c r="C276" s="85" t="s">
        <v>50</v>
      </c>
      <c r="D276" s="85" t="s">
        <v>33</v>
      </c>
      <c r="E276" s="201" t="s">
        <v>115</v>
      </c>
      <c r="F276" s="203"/>
      <c r="G276" s="85"/>
      <c r="H276" s="85"/>
      <c r="I276" s="117">
        <f>I277</f>
        <v>153.14338</v>
      </c>
      <c r="J276" s="117">
        <f t="shared" si="21"/>
        <v>0</v>
      </c>
      <c r="K276" s="117">
        <f t="shared" si="21"/>
        <v>0</v>
      </c>
    </row>
    <row r="277" spans="1:11" s="63" customFormat="1" ht="38.25" customHeight="1">
      <c r="A277" s="107" t="s">
        <v>117</v>
      </c>
      <c r="B277" s="84" t="s">
        <v>12</v>
      </c>
      <c r="C277" s="85" t="s">
        <v>50</v>
      </c>
      <c r="D277" s="85" t="s">
        <v>33</v>
      </c>
      <c r="E277" s="201" t="s">
        <v>115</v>
      </c>
      <c r="F277" s="202"/>
      <c r="G277" s="85"/>
      <c r="H277" s="85"/>
      <c r="I277" s="117">
        <f>I278</f>
        <v>153.14338</v>
      </c>
      <c r="J277" s="117">
        <f t="shared" si="21"/>
        <v>0</v>
      </c>
      <c r="K277" s="117">
        <f t="shared" si="21"/>
        <v>0</v>
      </c>
    </row>
    <row r="278" spans="1:11" s="72" customFormat="1" ht="21" customHeight="1">
      <c r="A278" s="30" t="s">
        <v>44</v>
      </c>
      <c r="B278" s="71" t="s">
        <v>12</v>
      </c>
      <c r="C278" s="76" t="s">
        <v>50</v>
      </c>
      <c r="D278" s="76" t="s">
        <v>33</v>
      </c>
      <c r="E278" s="201" t="s">
        <v>109</v>
      </c>
      <c r="F278" s="202"/>
      <c r="G278" s="76"/>
      <c r="H278" s="76"/>
      <c r="I278" s="117">
        <f>I279</f>
        <v>153.14338</v>
      </c>
      <c r="J278" s="117">
        <f t="shared" si="21"/>
        <v>0</v>
      </c>
      <c r="K278" s="117">
        <f t="shared" si="21"/>
        <v>0</v>
      </c>
    </row>
    <row r="279" spans="1:11" s="72" customFormat="1" ht="16.5" customHeight="1">
      <c r="A279" s="73" t="s">
        <v>147</v>
      </c>
      <c r="B279" s="71" t="s">
        <v>12</v>
      </c>
      <c r="C279" s="71" t="s">
        <v>50</v>
      </c>
      <c r="D279" s="71" t="s">
        <v>33</v>
      </c>
      <c r="E279" s="201" t="s">
        <v>148</v>
      </c>
      <c r="F279" s="202"/>
      <c r="G279" s="70">
        <v>500</v>
      </c>
      <c r="H279" s="70"/>
      <c r="I279" s="117">
        <f>I280+I281+I282+I283+I284+I285</f>
        <v>153.14338</v>
      </c>
      <c r="J279" s="117">
        <f>J280+J281+J282+J283+J284+J285</f>
        <v>0</v>
      </c>
      <c r="K279" s="117">
        <f>K280+K281+K282+K283+K284+K285</f>
        <v>0</v>
      </c>
    </row>
    <row r="280" spans="1:11" s="72" customFormat="1" ht="26.25" customHeight="1">
      <c r="A280" s="105" t="s">
        <v>45</v>
      </c>
      <c r="B280" s="71" t="s">
        <v>12</v>
      </c>
      <c r="C280" s="71" t="s">
        <v>50</v>
      </c>
      <c r="D280" s="71" t="s">
        <v>33</v>
      </c>
      <c r="E280" s="201" t="s">
        <v>148</v>
      </c>
      <c r="F280" s="202"/>
      <c r="G280" s="70">
        <v>540</v>
      </c>
      <c r="H280" s="70"/>
      <c r="I280" s="117">
        <f>'пр 9'!H209</f>
        <v>153.14338</v>
      </c>
      <c r="J280" s="117">
        <f>'пр 9'!I209</f>
        <v>0</v>
      </c>
      <c r="K280" s="117">
        <f>'пр 9'!J209</f>
        <v>0</v>
      </c>
    </row>
    <row r="281" spans="1:11" s="160" customFormat="1" ht="19.5" customHeight="1">
      <c r="A281" s="156"/>
      <c r="B281" s="157" t="s">
        <v>12</v>
      </c>
      <c r="C281" s="157" t="s">
        <v>50</v>
      </c>
      <c r="D281" s="157" t="s">
        <v>33</v>
      </c>
      <c r="E281" s="262" t="s">
        <v>148</v>
      </c>
      <c r="F281" s="263"/>
      <c r="G281" s="158">
        <v>540</v>
      </c>
      <c r="H281" s="158">
        <v>251</v>
      </c>
      <c r="I281" s="159"/>
      <c r="J281" s="159"/>
      <c r="K281" s="159"/>
    </row>
    <row r="282" spans="1:11" s="72" customFormat="1" ht="45.75" customHeight="1">
      <c r="A282"/>
      <c r="B282"/>
      <c r="C282"/>
      <c r="D282"/>
      <c r="E282"/>
      <c r="F282"/>
      <c r="G282"/>
      <c r="H282"/>
      <c r="I282" s="50"/>
      <c r="J282" s="50"/>
      <c r="K282" s="50"/>
    </row>
    <row r="283" spans="1:11" s="78" customFormat="1" ht="26.25" customHeight="1">
      <c r="A283"/>
      <c r="B283"/>
      <c r="C283"/>
      <c r="D283"/>
      <c r="E283"/>
      <c r="F283"/>
      <c r="G283"/>
      <c r="H283"/>
      <c r="I283" s="50"/>
      <c r="J283" s="50"/>
      <c r="K283" s="50"/>
    </row>
    <row r="284" spans="1:11" s="78" customFormat="1" ht="24.75" customHeight="1">
      <c r="A284"/>
      <c r="B284"/>
      <c r="C284"/>
      <c r="D284"/>
      <c r="E284"/>
      <c r="F284"/>
      <c r="G284"/>
      <c r="H284"/>
      <c r="I284" s="50"/>
      <c r="J284" s="50"/>
      <c r="K284" s="50"/>
    </row>
    <row r="285" ht="12.75" customHeight="1"/>
  </sheetData>
  <sheetProtection/>
  <mergeCells count="280">
    <mergeCell ref="E1:I1"/>
    <mergeCell ref="A2:I2"/>
    <mergeCell ref="A3:K3"/>
    <mergeCell ref="A4:K4"/>
    <mergeCell ref="A5:K5"/>
    <mergeCell ref="A9:A10"/>
    <mergeCell ref="B9:G9"/>
    <mergeCell ref="I9:K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2:F22"/>
    <mergeCell ref="E24:F24"/>
    <mergeCell ref="E25:F25"/>
    <mergeCell ref="E26:F26"/>
    <mergeCell ref="E27:F27"/>
    <mergeCell ref="E28:F28"/>
    <mergeCell ref="E29:F29"/>
    <mergeCell ref="E30:F30"/>
    <mergeCell ref="E42:F42"/>
    <mergeCell ref="E44:F44"/>
    <mergeCell ref="E45:F45"/>
    <mergeCell ref="E31:F31"/>
    <mergeCell ref="E32:F32"/>
    <mergeCell ref="E34:F34"/>
    <mergeCell ref="E35:F35"/>
    <mergeCell ref="E36:F36"/>
    <mergeCell ref="E37:F37"/>
    <mergeCell ref="E48:F48"/>
    <mergeCell ref="E49:F49"/>
    <mergeCell ref="E50:F50"/>
    <mergeCell ref="E56:F56"/>
    <mergeCell ref="E57:F57"/>
    <mergeCell ref="E58:F58"/>
    <mergeCell ref="E51:F51"/>
    <mergeCell ref="E52:F52"/>
    <mergeCell ref="E53:F53"/>
    <mergeCell ref="E54:F54"/>
    <mergeCell ref="E73:F73"/>
    <mergeCell ref="E78:F78"/>
    <mergeCell ref="E79:F79"/>
    <mergeCell ref="E74:F74"/>
    <mergeCell ref="E75:F75"/>
    <mergeCell ref="E76:F76"/>
    <mergeCell ref="E77:F77"/>
    <mergeCell ref="E80:F80"/>
    <mergeCell ref="E82:F82"/>
    <mergeCell ref="E84:F84"/>
    <mergeCell ref="E85:F85"/>
    <mergeCell ref="E87:F87"/>
    <mergeCell ref="E88:F88"/>
    <mergeCell ref="E81:F81"/>
    <mergeCell ref="E83:F83"/>
    <mergeCell ref="E86:F86"/>
    <mergeCell ref="E89:F89"/>
    <mergeCell ref="E90:F90"/>
    <mergeCell ref="E92:F92"/>
    <mergeCell ref="E93:F93"/>
    <mergeCell ref="E94:F94"/>
    <mergeCell ref="E95:F95"/>
    <mergeCell ref="E91:F91"/>
    <mergeCell ref="E96:F96"/>
    <mergeCell ref="E97:F97"/>
    <mergeCell ref="E98:F98"/>
    <mergeCell ref="E100:F100"/>
    <mergeCell ref="E101:F101"/>
    <mergeCell ref="E102:F102"/>
    <mergeCell ref="E99:F99"/>
    <mergeCell ref="E103:F103"/>
    <mergeCell ref="E104:F104"/>
    <mergeCell ref="E105:F105"/>
    <mergeCell ref="E107:F107"/>
    <mergeCell ref="E108:F108"/>
    <mergeCell ref="E109:F109"/>
    <mergeCell ref="E106:F106"/>
    <mergeCell ref="E110:F110"/>
    <mergeCell ref="E111:F111"/>
    <mergeCell ref="E112:F112"/>
    <mergeCell ref="E114:F114"/>
    <mergeCell ref="E116:F116"/>
    <mergeCell ref="E117:F117"/>
    <mergeCell ref="E113:F113"/>
    <mergeCell ref="E115:F115"/>
    <mergeCell ref="E118:F118"/>
    <mergeCell ref="E120:F120"/>
    <mergeCell ref="E121:F121"/>
    <mergeCell ref="E122:F122"/>
    <mergeCell ref="E123:F123"/>
    <mergeCell ref="E124:F124"/>
    <mergeCell ref="E119:F119"/>
    <mergeCell ref="E125:F125"/>
    <mergeCell ref="E126:F126"/>
    <mergeCell ref="E127:F127"/>
    <mergeCell ref="E128:F128"/>
    <mergeCell ref="E130:F130"/>
    <mergeCell ref="E131:F131"/>
    <mergeCell ref="E129:F129"/>
    <mergeCell ref="E132:F132"/>
    <mergeCell ref="E133:F133"/>
    <mergeCell ref="E134:F134"/>
    <mergeCell ref="E135:F135"/>
    <mergeCell ref="E136:F136"/>
    <mergeCell ref="E137:F137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7:F157"/>
    <mergeCell ref="E158:F158"/>
    <mergeCell ref="E168:F168"/>
    <mergeCell ref="E169:F169"/>
    <mergeCell ref="E170:F170"/>
    <mergeCell ref="E171:F171"/>
    <mergeCell ref="E159:F159"/>
    <mergeCell ref="E160:F160"/>
    <mergeCell ref="E161:F161"/>
    <mergeCell ref="E162:F162"/>
    <mergeCell ref="E163:F163"/>
    <mergeCell ref="E164:F164"/>
    <mergeCell ref="E184:F184"/>
    <mergeCell ref="E185:F185"/>
    <mergeCell ref="E186:F186"/>
    <mergeCell ref="E187:F187"/>
    <mergeCell ref="E172:F172"/>
    <mergeCell ref="E173:F173"/>
    <mergeCell ref="E176:F176"/>
    <mergeCell ref="E178:F178"/>
    <mergeCell ref="E179:F179"/>
    <mergeCell ref="E180:F180"/>
    <mergeCell ref="E188:F188"/>
    <mergeCell ref="E189:F189"/>
    <mergeCell ref="E190:F190"/>
    <mergeCell ref="E191:F191"/>
    <mergeCell ref="E192:F192"/>
    <mergeCell ref="E197:F197"/>
    <mergeCell ref="E193:F193"/>
    <mergeCell ref="E194:F194"/>
    <mergeCell ref="E195:F195"/>
    <mergeCell ref="E196:F196"/>
    <mergeCell ref="E209:F209"/>
    <mergeCell ref="E198:F198"/>
    <mergeCell ref="E199:F199"/>
    <mergeCell ref="E200:F200"/>
    <mergeCell ref="E201:F201"/>
    <mergeCell ref="E202:F202"/>
    <mergeCell ref="E203:F203"/>
    <mergeCell ref="E222:F222"/>
    <mergeCell ref="E204:F204"/>
    <mergeCell ref="E205:F205"/>
    <mergeCell ref="E211:F211"/>
    <mergeCell ref="E212:F212"/>
    <mergeCell ref="E213:F213"/>
    <mergeCell ref="E214:F214"/>
    <mergeCell ref="E206:F206"/>
    <mergeCell ref="E207:F207"/>
    <mergeCell ref="E208:F208"/>
    <mergeCell ref="E224:F224"/>
    <mergeCell ref="E225:F225"/>
    <mergeCell ref="E226:F226"/>
    <mergeCell ref="E227:F227"/>
    <mergeCell ref="E229:F229"/>
    <mergeCell ref="E216:F216"/>
    <mergeCell ref="E217:F217"/>
    <mergeCell ref="E218:F218"/>
    <mergeCell ref="E219:F219"/>
    <mergeCell ref="E221:F221"/>
    <mergeCell ref="E238:F238"/>
    <mergeCell ref="E239:F239"/>
    <mergeCell ref="E240:F240"/>
    <mergeCell ref="E235:F235"/>
    <mergeCell ref="E236:F236"/>
    <mergeCell ref="E237:F237"/>
    <mergeCell ref="E249:F249"/>
    <mergeCell ref="E250:F250"/>
    <mergeCell ref="E251:F251"/>
    <mergeCell ref="E252:F252"/>
    <mergeCell ref="E255:F255"/>
    <mergeCell ref="E256:F256"/>
    <mergeCell ref="E270:F270"/>
    <mergeCell ref="E257:F257"/>
    <mergeCell ref="E258:F258"/>
    <mergeCell ref="E260:F260"/>
    <mergeCell ref="E261:F261"/>
    <mergeCell ref="E262:F262"/>
    <mergeCell ref="E263:F263"/>
    <mergeCell ref="E274:F274"/>
    <mergeCell ref="E275:F275"/>
    <mergeCell ref="E276:F276"/>
    <mergeCell ref="E277:F277"/>
    <mergeCell ref="E273:F273"/>
    <mergeCell ref="E264:F264"/>
    <mergeCell ref="E265:F265"/>
    <mergeCell ref="E266:F266"/>
    <mergeCell ref="E267:F267"/>
    <mergeCell ref="E268:F268"/>
    <mergeCell ref="E46:F46"/>
    <mergeCell ref="E47:F47"/>
    <mergeCell ref="E21:F21"/>
    <mergeCell ref="E23:F23"/>
    <mergeCell ref="E33:F33"/>
    <mergeCell ref="E41:F41"/>
    <mergeCell ref="E43:F43"/>
    <mergeCell ref="E38:F38"/>
    <mergeCell ref="E39:F39"/>
    <mergeCell ref="E40:F40"/>
    <mergeCell ref="E55:F55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9:F69"/>
    <mergeCell ref="E72:F72"/>
    <mergeCell ref="E68:F68"/>
    <mergeCell ref="E70:F70"/>
    <mergeCell ref="E71:F71"/>
    <mergeCell ref="E138:F138"/>
    <mergeCell ref="E147:F147"/>
    <mergeCell ref="E156:F156"/>
    <mergeCell ref="E166:F166"/>
    <mergeCell ref="E177:F177"/>
    <mergeCell ref="E183:F183"/>
    <mergeCell ref="E181:F181"/>
    <mergeCell ref="E182:F182"/>
    <mergeCell ref="E165:F165"/>
    <mergeCell ref="E167:F167"/>
    <mergeCell ref="E210:F210"/>
    <mergeCell ref="E215:F215"/>
    <mergeCell ref="E220:F220"/>
    <mergeCell ref="E228:F228"/>
    <mergeCell ref="E230:F230"/>
    <mergeCell ref="E234:F234"/>
    <mergeCell ref="E231:F231"/>
    <mergeCell ref="E232:F232"/>
    <mergeCell ref="E233:F233"/>
    <mergeCell ref="E223:F223"/>
    <mergeCell ref="E279:F279"/>
    <mergeCell ref="E280:F280"/>
    <mergeCell ref="E241:F241"/>
    <mergeCell ref="E242:F242"/>
    <mergeCell ref="E243:F243"/>
    <mergeCell ref="E244:F244"/>
    <mergeCell ref="E245:F245"/>
    <mergeCell ref="E246:F246"/>
    <mergeCell ref="E271:F271"/>
    <mergeCell ref="E272:F272"/>
    <mergeCell ref="E174:F174"/>
    <mergeCell ref="E175:F175"/>
    <mergeCell ref="E281:F281"/>
    <mergeCell ref="E247:F247"/>
    <mergeCell ref="E248:F248"/>
    <mergeCell ref="E253:F253"/>
    <mergeCell ref="E254:F254"/>
    <mergeCell ref="E259:F259"/>
    <mergeCell ref="E269:F269"/>
    <mergeCell ref="E278:F27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2021-10-20T05:35:49Z</cp:lastPrinted>
  <dcterms:created xsi:type="dcterms:W3CDTF">2008-04-17T03:20:55Z</dcterms:created>
  <dcterms:modified xsi:type="dcterms:W3CDTF">2021-10-29T03:48:48Z</dcterms:modified>
  <cp:category/>
  <cp:version/>
  <cp:contentType/>
  <cp:contentStatus/>
</cp:coreProperties>
</file>