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85" windowWidth="19230" windowHeight="8490" activeTab="0"/>
  </bookViews>
  <sheets>
    <sheet name="пр 9" sheetId="1" r:id="rId1"/>
    <sheet name="пр 7" sheetId="2" r:id="rId2"/>
    <sheet name="пр 5 " sheetId="3" r:id="rId3"/>
  </sheets>
  <definedNames/>
  <calcPr fullCalcOnLoad="1"/>
</workbook>
</file>

<file path=xl/sharedStrings.xml><?xml version="1.0" encoding="utf-8"?>
<sst xmlns="http://schemas.openxmlformats.org/spreadsheetml/2006/main" count="1510" uniqueCount="181">
  <si>
    <t>Наименование показателя</t>
  </si>
  <si>
    <t>К  О  Д  Ы                                                                  классификации расходов бюджетов</t>
  </si>
  <si>
    <t>глав-ный распо-ряди-тель*</t>
  </si>
  <si>
    <t>раз-дел</t>
  </si>
  <si>
    <t>под-раз-дел</t>
  </si>
  <si>
    <t>целевая статья</t>
  </si>
  <si>
    <t>вид рас- хода</t>
  </si>
  <si>
    <t>Сумма</t>
  </si>
  <si>
    <t>ВСЕГО</t>
  </si>
  <si>
    <t>ОБЩЕГОСУДАРСТВЕННЫЕ ВОПРОСЫ</t>
  </si>
  <si>
    <t>01</t>
  </si>
  <si>
    <t>02</t>
  </si>
  <si>
    <t>716</t>
  </si>
  <si>
    <t>Выполнение функций органами местного самоуправления</t>
  </si>
  <si>
    <t>500</t>
  </si>
  <si>
    <t>РАСХОДЫ</t>
  </si>
  <si>
    <t>200</t>
  </si>
  <si>
    <t>Прочие выплаты</t>
  </si>
  <si>
    <t>Начисления на выплаты по оплате труда</t>
  </si>
  <si>
    <t>04</t>
  </si>
  <si>
    <t>Прочие расходы</t>
  </si>
  <si>
    <t>ПОСТУПЛЕНИЕ НЕФИНАНСОВЫХ АКТИВОВ</t>
  </si>
  <si>
    <t>300</t>
  </si>
  <si>
    <t>Увеличение стоимости основных средств</t>
  </si>
  <si>
    <t>310</t>
  </si>
  <si>
    <t>Увеличение стоимости материальных запасов</t>
  </si>
  <si>
    <t>Обслуживание государственного и муниципального долга</t>
  </si>
  <si>
    <t>11</t>
  </si>
  <si>
    <t>Процентные платежи по долговым обязательствам</t>
  </si>
  <si>
    <t>Резервные фонды</t>
  </si>
  <si>
    <t>12</t>
  </si>
  <si>
    <t>НАЦИОНАЛЬНАЯ ОБОРОНА</t>
  </si>
  <si>
    <t>Мобилизационная  и вневойсковая подготовка</t>
  </si>
  <si>
    <t>03</t>
  </si>
  <si>
    <t>ЖИЛИЩНО-КОММУНАЛЬНОЕ ХОЗЯЙСТВО</t>
  </si>
  <si>
    <t>Жилищное хозяйство</t>
  </si>
  <si>
    <t>05</t>
  </si>
  <si>
    <t>Коммунальное хозяйство</t>
  </si>
  <si>
    <t>Благоустройство</t>
  </si>
  <si>
    <t>Уличное освещение</t>
  </si>
  <si>
    <t>Прочие мероприятия по благоустройству городских округов и поселений</t>
  </si>
  <si>
    <t>6000500</t>
  </si>
  <si>
    <t xml:space="preserve">Культура </t>
  </si>
  <si>
    <t>08</t>
  </si>
  <si>
    <t>Иные межбюджетные трансферты</t>
  </si>
  <si>
    <t>Перечисления другим бюджетам бюджетной системы Российской Федерации</t>
  </si>
  <si>
    <t>ПО РАЗДЕЛАМ, ПОДРАЗДЕЛАМ,ЦЕЛЕВЫМ СТАТЬЯМ И ВИДАМ РАСХОДОВ ФУНКЦИОНАЛЬНОЙ КЛАССИФИКАЦИИ РАСХОДОВ БЮДЖЕТОВ РОССИЙСКОЙ ФЕДЕРАЦИИ</t>
  </si>
  <si>
    <t>07</t>
  </si>
  <si>
    <t>Обеспечение проведения выборов и референдумов</t>
  </si>
  <si>
    <t>13</t>
  </si>
  <si>
    <t>14</t>
  </si>
  <si>
    <t>010</t>
  </si>
  <si>
    <t>Досрочная целевая программа "Развитие автомобильных дорог общего пользования регионального или межмуниципального значения и местного значения в иркутской области на 2011-2014годы"</t>
  </si>
  <si>
    <t>09</t>
  </si>
  <si>
    <t>5224700</t>
  </si>
  <si>
    <t>Фонд софинансирования</t>
  </si>
  <si>
    <t>Дорожное хозяйство (дорожные фонды)</t>
  </si>
  <si>
    <t>Целевые программы муниципальных образований (Долгосрочная целевая программа "Текущий ремонт муниципального жилого фонда Листвянского муниципального образования на 2013-2015 годы")</t>
  </si>
  <si>
    <t>Целевые программы муниципальных образований (Целевая программа "Повышение энергетической эффективности и энергосбережения в Листвянском муниципальном образовании на 2011-2015 годы)</t>
  </si>
  <si>
    <t>НАЦИОНАЛЬНАЯ ЭКОНОМИКА</t>
  </si>
  <si>
    <t>Мероприятия в области строительства, архитектуры и градостроительства</t>
  </si>
  <si>
    <t>Мероприятия в области жилищного хозяйства</t>
  </si>
  <si>
    <t>3500100</t>
  </si>
  <si>
    <t>Осуществление органами местного самоуправления полномочий местного значения</t>
  </si>
  <si>
    <t>Обеспечение деятельности в сфере установленных функций</t>
  </si>
  <si>
    <t>Резервный фонд администрации муниципального образования</t>
  </si>
  <si>
    <t>Субвенции на осуществление первичного воинского учета на территориях, где отсутствуют военные комиссариаты</t>
  </si>
  <si>
    <t>Защита населения и территории от чрезвычайных ситуаций природного и техногенного характера, гражданская оборона</t>
  </si>
  <si>
    <t>10</t>
  </si>
  <si>
    <t>Обеспечение пожарной безопасности</t>
  </si>
  <si>
    <t>Национальная безопасность и правоохранительная деятельность</t>
  </si>
  <si>
    <t>Иные мероприятия в сфере установленных функций</t>
  </si>
  <si>
    <t>Обеспечение деятельности в сфере установленных функций бюджетных, автономных и казенных учреждений</t>
  </si>
  <si>
    <t>Другие вопросы в области национальной экономики</t>
  </si>
  <si>
    <t>91.1.60.02</t>
  </si>
  <si>
    <t>Реализация мероприятий по строительству, реконструкции, капитальному ремонту автомобильных дорог общего пользования местного значения, а также капитальный ремонт и ремонт дворовых территорий многоквартирных домов, проездов к дворовым территориям многоквартирных домов населенных пунктов в рамках муниципальной программы за счет средств местного бюджета</t>
  </si>
  <si>
    <t>21.1.99.11</t>
  </si>
  <si>
    <t>Текущий ремонтр муниципального жилого фонда</t>
  </si>
  <si>
    <t>20.9.99.00</t>
  </si>
  <si>
    <t>Реализация мероприятий муниципальной программы за счет средств местного бюджета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</si>
  <si>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</si>
  <si>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</si>
  <si>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</si>
  <si>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123</t>
  </si>
  <si>
    <t>244</t>
  </si>
  <si>
    <t>Прочая закупка товаров, работ и услуг для обеспечения государственных (муниципальных) нужд</t>
  </si>
  <si>
    <t>Фонд оплаты труда государственных (муниципальных) органови взносы по обязательному социальному страхованию</t>
  </si>
  <si>
    <t>000</t>
  </si>
  <si>
    <t>Уплата налогов, сборов и иных платежей</t>
  </si>
  <si>
    <t>Уплата прочих налогов, сборов и иных платежей</t>
  </si>
  <si>
    <t>852</t>
  </si>
  <si>
    <t>870</t>
  </si>
  <si>
    <t>111</t>
  </si>
  <si>
    <t>Фонд оплаты труда казенных учреждений и взносы по обязательному социальному страхованию</t>
  </si>
  <si>
    <t>Резервные средства</t>
  </si>
  <si>
    <t>Фонд оплаты труда государственных (муниципальных) органов и взносы по обязательному социальному страхованию</t>
  </si>
  <si>
    <t>242</t>
  </si>
  <si>
    <t>Закупка товаров, работ, услуг в сфере информационно-коммуникационных технологий</t>
  </si>
  <si>
    <t>Оказание содействия муниципальным образованиям Иркутской области в реализации первоочередных мероприятий по модернизации объектов теплоэнергетики и капитального ремонта объектов коммунальной инффраструктуры находящихся в муниципальной собственности</t>
  </si>
  <si>
    <t>Софинансирование целевых программ за счет средств местного бюджета</t>
  </si>
  <si>
    <t>20.9.50.13</t>
  </si>
  <si>
    <t>20.9.99.13</t>
  </si>
  <si>
    <t>Реализация региональных программ в области энергоснабжения и повышения энергетической эффективности за счет средств областного бюджета</t>
  </si>
  <si>
    <t>Реализация региональных программ в области энергоснабжения и повышения энергетической эффективности за счет средств местного бюджета</t>
  </si>
  <si>
    <t>Целевые программы муниципальных образований (Долгосрочная целевая программа "Развитие автомобильных дорог общего пользования, находящихся в муниципальной собственности Листвянского муниципального образования")</t>
  </si>
  <si>
    <t>Проведение выборов глав муниципального образования</t>
  </si>
  <si>
    <t>Проведение выборов и референдумов</t>
  </si>
  <si>
    <t xml:space="preserve">КЦСР </t>
  </si>
  <si>
    <t>91.1.00.60001</t>
  </si>
  <si>
    <t>91.1.00.60000</t>
  </si>
  <si>
    <t>119</t>
  </si>
  <si>
    <t>129</t>
  </si>
  <si>
    <t>120</t>
  </si>
  <si>
    <t>Непрограммные расходы органов местного самоуправления</t>
  </si>
  <si>
    <t>00.0.00.00000</t>
  </si>
  <si>
    <t>91.0.00.00000</t>
  </si>
  <si>
    <t>КВР</t>
  </si>
  <si>
    <t>Непрограммные расходы органов местного самоуправления за счет средств местного бюждета</t>
  </si>
  <si>
    <t>91.1.00.00000</t>
  </si>
  <si>
    <t>Расходы на выплату персоналу государственных (муниципальных) органов</t>
  </si>
  <si>
    <t>Фонд оплаты труда государственных (муниципальных) органов</t>
  </si>
  <si>
    <t>Закупка товаров, работ и услуг для государственных(муниципальных) нужд</t>
  </si>
  <si>
    <t>Иные закупли товаров, работ и услуг для обеспечения государственных(муниципальных) нужд</t>
  </si>
  <si>
    <t>240</t>
  </si>
  <si>
    <t>Прочая закупка товаров, работ и услуг для обеспечения государственных(муниципальных) нужд</t>
  </si>
  <si>
    <t>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правоотношениях, предусмотренных отдельными законами Иркутской области об административной ответственности</t>
  </si>
  <si>
    <t>91.2.00.73150</t>
  </si>
  <si>
    <t>91.1.00.60003</t>
  </si>
  <si>
    <t>Иные закупки товаров, работ и услуг для обеспечения государственных(муниципальных) нужд</t>
  </si>
  <si>
    <t>91.1.00.60004</t>
  </si>
  <si>
    <t>91.3.00.00000</t>
  </si>
  <si>
    <t>91.3.00.51180</t>
  </si>
  <si>
    <t xml:space="preserve">НАЦИОНАЛЬНАЯ БЕЗОПАСНОСТЬ И ПРАВООХРАНИТЕЛЬНАЯ ДЕЯТЕЛЬНОСТЬ </t>
  </si>
  <si>
    <t>91.1.00.60006</t>
  </si>
  <si>
    <t>91.1.00.60007</t>
  </si>
  <si>
    <t>Программные расходы органов местного самоуправления</t>
  </si>
  <si>
    <t>20.1.00.00000</t>
  </si>
  <si>
    <t>20.1.00.99001</t>
  </si>
  <si>
    <t>91.1.00.60011</t>
  </si>
  <si>
    <t>91.1.00.60008</t>
  </si>
  <si>
    <t>91.1.00.60101</t>
  </si>
  <si>
    <t>91.1.00.60105</t>
  </si>
  <si>
    <t>Программные расходы органов местного самоуправления за счет средств местного бюждета</t>
  </si>
  <si>
    <t>20.5.00.00000</t>
  </si>
  <si>
    <t>20.5.00.60015</t>
  </si>
  <si>
    <t>110</t>
  </si>
  <si>
    <t>Прочие межбюджетные трансферты общего характера</t>
  </si>
  <si>
    <t>Межбюджетные трансферты</t>
  </si>
  <si>
    <t>91.1.00.60020</t>
  </si>
  <si>
    <t>Пенсионное обеспечение</t>
  </si>
  <si>
    <t>9110060018</t>
  </si>
  <si>
    <t>Социальное обеспечение и иные выплаты населению</t>
  </si>
  <si>
    <t>Публичные нормативные социальные выплаты гражданам</t>
  </si>
  <si>
    <t>312</t>
  </si>
  <si>
    <t>Иные пенсии, социальные доплаты к пенсиям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</si>
  <si>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</si>
  <si>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Субвенция на осуществление отдельных областных государственных полномочий по регулированию тарифов в сфере водоснабжения и водоотведения</t>
  </si>
  <si>
    <t>91.2.00.73110</t>
  </si>
  <si>
    <t>Обслуживание муниципального долга</t>
  </si>
  <si>
    <t>9110060019</t>
  </si>
  <si>
    <t>730</t>
  </si>
  <si>
    <t>Субсидии местным бюджетам на реализацию мероприятий перечня проектов народных инициатив</t>
  </si>
  <si>
    <t>91.4.00.S2370</t>
  </si>
  <si>
    <t>"Функционирование высшего должностного лица субъекта Российской Федерации и муниципального образования"</t>
  </si>
  <si>
    <t>"Функционирование законодательных (представительных) органов государственной власти и представительных органов муниципальных образований"</t>
  </si>
  <si>
    <t>"Функционирование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администраций"</t>
  </si>
  <si>
    <t>"Культура, кинематография"</t>
  </si>
  <si>
    <t>Обслуживание государственного внутреннего и муниципального долга</t>
  </si>
  <si>
    <t>Межбюджетные трансферты общего характера бюджетам бюджетной системы Российской Федерации</t>
  </si>
  <si>
    <t>65.2.01.72971</t>
  </si>
  <si>
    <t>Субсидии местным бюджетам на создание мест (площадок) накопления твердых коммунальных отходов</t>
  </si>
  <si>
    <t>ВЕДОМСТВЕННАЯ СТРУКТУРА РАСХОДОВ</t>
  </si>
  <si>
    <t xml:space="preserve">                       ЛИСТВЯНСКОГО МУНИЦИПАЛЬНОГО ОБРАЗОВАНИЯ НА 2021Г.</t>
  </si>
  <si>
    <t>РАСПРЕДЕЛЕНИЕ РАСХОДОВ БЮДЖЕТА НА 2021 ГОД</t>
  </si>
  <si>
    <t>РАСПРЕДЕЛЕНИЕ РАСХОДОВ БЮДЖЕТА ЛИСТВЯНСКОГО МО НА 2021 ГОД ПО РАЗДЕЛАМ ФУНКЦИОНАЛЬНОЙ КЛАССИФИКАЦИИ РАСХОДОВ БЮДЖЕТОВ РОССИЙСКОЙ ФЕДЕРАЦИИ</t>
  </si>
  <si>
    <t>Субсидии на обеспечение развития и укрепления материально-технической базы муниципальных домов культуры в населенных пунктах с числом жителей до 5 тыс. человек</t>
  </si>
  <si>
    <t>20500L4670</t>
  </si>
  <si>
    <t>91.1.00.60109</t>
  </si>
  <si>
    <t>Приложение №5                                                                                         к Решению Думы Листвянского МО о  бюджете Листвянского муниципального образования на 2021 год от 11.12.2020г. №13 -дгп                                                                          первое и второе слушания</t>
  </si>
  <si>
    <t>Приложение № 7                                                                                         к Решению Думы Листвянского МО о бюджете Листвянского муниципального образования на 2021 год от 11.12.2020г. №13 -дгп                                                                          первое и второе слушания</t>
  </si>
  <si>
    <t>Приложение № 9                                                                                         к Решению Думы Листвянского МО о бюджете Листвянского муниципального образования на 2021 год от 11.12.2020г. №13 -дгп                                                                          первое и второе слушания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</si>
</sst>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_-* #,##0_р_._-;\-* #,##0_р_._-;_-* &quot;-&quot;??_р_._-;_-@_-"/>
    <numFmt numFmtId="174" formatCode="0.00000"/>
    <numFmt numFmtId="175" formatCode="0.0000"/>
    <numFmt numFmtId="176" formatCode="0.000"/>
    <numFmt numFmtId="177" formatCode="#,##0.0"/>
    <numFmt numFmtId="178" formatCode="#,##0.000"/>
    <numFmt numFmtId="179" formatCode="0.000000"/>
    <numFmt numFmtId="180" formatCode="#,##0.0000"/>
    <numFmt numFmtId="181" formatCode="#,##0.00000"/>
    <numFmt numFmtId="182" formatCode="#,##0.000000"/>
    <numFmt numFmtId="183" formatCode="#,##0.0000000"/>
    <numFmt numFmtId="184" formatCode="#,##0.00000000"/>
    <numFmt numFmtId="185" formatCode="#,##0.000000000"/>
    <numFmt numFmtId="186" formatCode="#,##0.0000000000"/>
    <numFmt numFmtId="187" formatCode="#,##0.00000000000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?"/>
  </numFmts>
  <fonts count="61">
    <font>
      <sz val="10"/>
      <name val="Arial Cyr"/>
      <family val="0"/>
    </font>
    <font>
      <sz val="8"/>
      <name val="Arial Cyr"/>
      <family val="2"/>
    </font>
    <font>
      <b/>
      <sz val="7"/>
      <name val="Arial Cyr"/>
      <family val="2"/>
    </font>
    <font>
      <sz val="7"/>
      <name val="Arial CYR"/>
      <family val="2"/>
    </font>
    <font>
      <b/>
      <sz val="10"/>
      <name val="Arial Cyr"/>
      <family val="0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0"/>
      <color indexed="8"/>
      <name val="Arial"/>
      <family val="2"/>
    </font>
    <font>
      <sz val="10"/>
      <color indexed="8"/>
      <name val="Arial Cyr"/>
      <family val="0"/>
    </font>
    <font>
      <sz val="8"/>
      <color indexed="8"/>
      <name val="Arial Cyr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 Cyr"/>
      <family val="0"/>
    </font>
    <font>
      <b/>
      <sz val="8"/>
      <name val="Arial"/>
      <family val="2"/>
    </font>
    <font>
      <b/>
      <sz val="8"/>
      <name val="Arial Cyr"/>
      <family val="2"/>
    </font>
    <font>
      <b/>
      <sz val="8"/>
      <color indexed="8"/>
      <name val="Arial Cyr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 CYR"/>
      <family val="0"/>
    </font>
    <font>
      <sz val="10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8"/>
      <name val="Arial Cyr"/>
      <family val="0"/>
    </font>
    <font>
      <b/>
      <i/>
      <sz val="8"/>
      <color indexed="8"/>
      <name val="Arial CYR"/>
      <family val="2"/>
    </font>
    <font>
      <b/>
      <i/>
      <sz val="10"/>
      <name val="Arial Cyr"/>
      <family val="0"/>
    </font>
    <font>
      <b/>
      <i/>
      <sz val="8"/>
      <name val="Arial"/>
      <family val="2"/>
    </font>
    <font>
      <b/>
      <sz val="9"/>
      <name val="Arial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hair"/>
      <bottom style="hair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25" borderId="1" applyNumberFormat="0" applyAlignment="0" applyProtection="0"/>
    <xf numFmtId="0" fontId="47" fillId="26" borderId="2" applyNumberFormat="0" applyAlignment="0" applyProtection="0"/>
    <xf numFmtId="0" fontId="48" fillId="26" borderId="1" applyNumberFormat="0" applyAlignment="0" applyProtection="0"/>
    <xf numFmtId="0" fontId="2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7" borderId="7" applyNumberFormat="0" applyAlignment="0" applyProtection="0"/>
    <xf numFmtId="0" fontId="54" fillId="0" borderId="0" applyNumberFormat="0" applyFill="0" applyBorder="0" applyAlignment="0" applyProtection="0"/>
    <xf numFmtId="0" fontId="55" fillId="28" borderId="0" applyNumberFormat="0" applyBorder="0" applyAlignment="0" applyProtection="0"/>
    <xf numFmtId="0" fontId="23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0" fillId="31" borderId="0" applyNumberFormat="0" applyBorder="0" applyAlignment="0" applyProtection="0"/>
  </cellStyleXfs>
  <cellXfs count="213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0" fillId="0" borderId="0" xfId="0" applyAlignment="1">
      <alignment vertical="center" wrapText="1"/>
    </xf>
    <xf numFmtId="0" fontId="4" fillId="0" borderId="0" xfId="0" applyFont="1" applyAlignment="1">
      <alignment wrapText="1"/>
    </xf>
    <xf numFmtId="0" fontId="4" fillId="0" borderId="10" xfId="0" applyFont="1" applyBorder="1" applyAlignment="1">
      <alignment/>
    </xf>
    <xf numFmtId="49" fontId="1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left" wrapText="1"/>
    </xf>
    <xf numFmtId="0" fontId="6" fillId="0" borderId="10" xfId="0" applyFont="1" applyBorder="1" applyAlignment="1">
      <alignment horizontal="left" wrapText="1"/>
    </xf>
    <xf numFmtId="0" fontId="7" fillId="0" borderId="10" xfId="0" applyFont="1" applyBorder="1" applyAlignment="1">
      <alignment horizontal="left" wrapText="1"/>
    </xf>
    <xf numFmtId="49" fontId="10" fillId="0" borderId="11" xfId="0" applyNumberFormat="1" applyFont="1" applyBorder="1" applyAlignment="1">
      <alignment horizontal="center"/>
    </xf>
    <xf numFmtId="49" fontId="10" fillId="0" borderId="10" xfId="0" applyNumberFormat="1" applyFont="1" applyBorder="1" applyAlignment="1">
      <alignment horizontal="center"/>
    </xf>
    <xf numFmtId="49" fontId="15" fillId="0" borderId="10" xfId="0" applyNumberFormat="1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left" wrapText="1"/>
    </xf>
    <xf numFmtId="49" fontId="16" fillId="0" borderId="10" xfId="0" applyNumberFormat="1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49" fontId="15" fillId="0" borderId="10" xfId="0" applyNumberFormat="1" applyFont="1" applyBorder="1" applyAlignment="1">
      <alignment horizontal="center"/>
    </xf>
    <xf numFmtId="49" fontId="16" fillId="0" borderId="10" xfId="0" applyNumberFormat="1" applyFont="1" applyBorder="1" applyAlignment="1">
      <alignment horizontal="center"/>
    </xf>
    <xf numFmtId="49" fontId="19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left" wrapText="1"/>
    </xf>
    <xf numFmtId="49" fontId="10" fillId="0" borderId="12" xfId="0" applyNumberFormat="1" applyFont="1" applyBorder="1" applyAlignment="1">
      <alignment horizontal="center"/>
    </xf>
    <xf numFmtId="0" fontId="15" fillId="0" borderId="10" xfId="0" applyFont="1" applyBorder="1" applyAlignment="1">
      <alignment/>
    </xf>
    <xf numFmtId="0" fontId="14" fillId="0" borderId="10" xfId="0" applyFont="1" applyBorder="1" applyAlignment="1">
      <alignment horizontal="left" wrapText="1"/>
    </xf>
    <xf numFmtId="0" fontId="11" fillId="0" borderId="10" xfId="0" applyFont="1" applyBorder="1" applyAlignment="1">
      <alignment horizontal="left" wrapText="1"/>
    </xf>
    <xf numFmtId="0" fontId="17" fillId="0" borderId="10" xfId="0" applyFont="1" applyBorder="1" applyAlignment="1">
      <alignment horizontal="left" wrapText="1"/>
    </xf>
    <xf numFmtId="0" fontId="12" fillId="0" borderId="10" xfId="0" applyFont="1" applyBorder="1" applyAlignment="1">
      <alignment horizontal="left" wrapText="1"/>
    </xf>
    <xf numFmtId="0" fontId="13" fillId="0" borderId="10" xfId="0" applyFont="1" applyBorder="1" applyAlignment="1">
      <alignment horizontal="left" wrapText="1"/>
    </xf>
    <xf numFmtId="0" fontId="4" fillId="0" borderId="10" xfId="0" applyFont="1" applyBorder="1" applyAlignment="1">
      <alignment horizontal="left"/>
    </xf>
    <xf numFmtId="0" fontId="13" fillId="0" borderId="10" xfId="0" applyFont="1" applyBorder="1" applyAlignment="1">
      <alignment horizontal="left" wrapText="1"/>
    </xf>
    <xf numFmtId="0" fontId="20" fillId="0" borderId="10" xfId="0" applyFont="1" applyBorder="1" applyAlignment="1">
      <alignment horizontal="left" wrapText="1"/>
    </xf>
    <xf numFmtId="0" fontId="16" fillId="0" borderId="13" xfId="0" applyFont="1" applyBorder="1" applyAlignment="1">
      <alignment horizontal="left" wrapText="1"/>
    </xf>
    <xf numFmtId="0" fontId="16" fillId="0" borderId="10" xfId="0" applyFont="1" applyBorder="1" applyAlignment="1">
      <alignment horizontal="left" wrapText="1"/>
    </xf>
    <xf numFmtId="0" fontId="4" fillId="0" borderId="14" xfId="0" applyFont="1" applyBorder="1" applyAlignment="1">
      <alignment/>
    </xf>
    <xf numFmtId="49" fontId="15" fillId="0" borderId="14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16" fillId="0" borderId="14" xfId="0" applyNumberFormat="1" applyFont="1" applyBorder="1" applyAlignment="1">
      <alignment horizontal="center"/>
    </xf>
    <xf numFmtId="49" fontId="16" fillId="0" borderId="14" xfId="0" applyNumberFormat="1" applyFont="1" applyBorder="1" applyAlignment="1">
      <alignment horizontal="center"/>
    </xf>
    <xf numFmtId="49" fontId="10" fillId="0" borderId="14" xfId="0" applyNumberFormat="1" applyFont="1" applyBorder="1" applyAlignment="1">
      <alignment horizontal="center"/>
    </xf>
    <xf numFmtId="0" fontId="8" fillId="0" borderId="10" xfId="0" applyFont="1" applyBorder="1" applyAlignment="1">
      <alignment horizontal="left" wrapText="1"/>
    </xf>
    <xf numFmtId="0" fontId="12" fillId="0" borderId="10" xfId="0" applyFont="1" applyBorder="1" applyAlignment="1">
      <alignment horizontal="left" wrapText="1"/>
    </xf>
    <xf numFmtId="0" fontId="18" fillId="0" borderId="10" xfId="0" applyFont="1" applyBorder="1" applyAlignment="1">
      <alignment horizontal="left" wrapText="1"/>
    </xf>
    <xf numFmtId="49" fontId="1" fillId="0" borderId="14" xfId="0" applyNumberFormat="1" applyFont="1" applyBorder="1" applyAlignment="1">
      <alignment horizontal="center"/>
    </xf>
    <xf numFmtId="0" fontId="9" fillId="0" borderId="10" xfId="0" applyFont="1" applyBorder="1" applyAlignment="1">
      <alignment horizontal="left" wrapText="1"/>
    </xf>
    <xf numFmtId="49" fontId="19" fillId="0" borderId="12" xfId="0" applyNumberFormat="1" applyFont="1" applyBorder="1" applyAlignment="1">
      <alignment horizontal="center"/>
    </xf>
    <xf numFmtId="49" fontId="19" fillId="0" borderId="11" xfId="0" applyNumberFormat="1" applyFont="1" applyBorder="1" applyAlignment="1">
      <alignment horizontal="center"/>
    </xf>
    <xf numFmtId="49" fontId="19" fillId="0" borderId="14" xfId="0" applyNumberFormat="1" applyFont="1" applyBorder="1" applyAlignment="1">
      <alignment horizontal="center"/>
    </xf>
    <xf numFmtId="0" fontId="21" fillId="0" borderId="10" xfId="0" applyFont="1" applyBorder="1" applyAlignment="1">
      <alignment horizontal="left" wrapText="1"/>
    </xf>
    <xf numFmtId="49" fontId="16" fillId="0" borderId="10" xfId="0" applyNumberFormat="1" applyFont="1" applyFill="1" applyBorder="1" applyAlignment="1">
      <alignment horizontal="center" wrapText="1"/>
    </xf>
    <xf numFmtId="3" fontId="1" fillId="0" borderId="10" xfId="0" applyNumberFormat="1" applyFont="1" applyBorder="1" applyAlignment="1">
      <alignment horizontal="center"/>
    </xf>
    <xf numFmtId="3" fontId="0" fillId="0" borderId="0" xfId="0" applyNumberForma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15" fillId="0" borderId="10" xfId="0" applyFont="1" applyBorder="1" applyAlignment="1">
      <alignment wrapText="1"/>
    </xf>
    <xf numFmtId="0" fontId="1" fillId="0" borderId="10" xfId="0" applyFont="1" applyBorder="1" applyAlignment="1">
      <alignment wrapText="1"/>
    </xf>
    <xf numFmtId="49" fontId="10" fillId="0" borderId="10" xfId="0" applyNumberFormat="1" applyFont="1" applyFill="1" applyBorder="1" applyAlignment="1">
      <alignment horizontal="center"/>
    </xf>
    <xf numFmtId="49" fontId="3" fillId="0" borderId="10" xfId="0" applyNumberFormat="1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textRotation="90" wrapText="1"/>
    </xf>
    <xf numFmtId="0" fontId="13" fillId="0" borderId="10" xfId="0" applyFont="1" applyFill="1" applyBorder="1" applyAlignment="1">
      <alignment horizontal="left" wrapText="1"/>
    </xf>
    <xf numFmtId="49" fontId="24" fillId="0" borderId="10" xfId="0" applyNumberFormat="1" applyFont="1" applyBorder="1" applyAlignment="1">
      <alignment horizontal="center"/>
    </xf>
    <xf numFmtId="49" fontId="25" fillId="0" borderId="10" xfId="0" applyNumberFormat="1" applyFont="1" applyBorder="1" applyAlignment="1">
      <alignment horizontal="center"/>
    </xf>
    <xf numFmtId="0" fontId="26" fillId="0" borderId="0" xfId="0" applyFont="1" applyAlignment="1">
      <alignment/>
    </xf>
    <xf numFmtId="3" fontId="4" fillId="0" borderId="0" xfId="0" applyNumberFormat="1" applyFont="1" applyAlignment="1">
      <alignment wrapText="1"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49" fontId="16" fillId="0" borderId="10" xfId="0" applyNumberFormat="1" applyFont="1" applyFill="1" applyBorder="1" applyAlignment="1">
      <alignment horizontal="center"/>
    </xf>
    <xf numFmtId="49" fontId="16" fillId="0" borderId="10" xfId="0" applyNumberFormat="1" applyFont="1" applyFill="1" applyBorder="1" applyAlignment="1">
      <alignment horizontal="center"/>
    </xf>
    <xf numFmtId="49" fontId="19" fillId="0" borderId="10" xfId="0" applyNumberFormat="1" applyFont="1" applyFill="1" applyBorder="1" applyAlignment="1">
      <alignment horizontal="center" wrapText="1"/>
    </xf>
    <xf numFmtId="49" fontId="19" fillId="0" borderId="10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4" fillId="0" borderId="10" xfId="0" applyFont="1" applyBorder="1" applyAlignment="1">
      <alignment wrapText="1"/>
    </xf>
    <xf numFmtId="0" fontId="11" fillId="32" borderId="10" xfId="0" applyFont="1" applyFill="1" applyBorder="1" applyAlignment="1">
      <alignment horizontal="center" wrapText="1"/>
    </xf>
    <xf numFmtId="49" fontId="1" fillId="32" borderId="10" xfId="0" applyNumberFormat="1" applyFont="1" applyFill="1" applyBorder="1" applyAlignment="1">
      <alignment horizontal="center"/>
    </xf>
    <xf numFmtId="0" fontId="0" fillId="32" borderId="0" xfId="0" applyFill="1" applyAlignment="1">
      <alignment/>
    </xf>
    <xf numFmtId="0" fontId="6" fillId="32" borderId="10" xfId="0" applyFont="1" applyFill="1" applyBorder="1" applyAlignment="1">
      <alignment horizontal="left" wrapText="1"/>
    </xf>
    <xf numFmtId="49" fontId="1" fillId="32" borderId="10" xfId="0" applyNumberFormat="1" applyFont="1" applyFill="1" applyBorder="1" applyAlignment="1">
      <alignment horizontal="center"/>
    </xf>
    <xf numFmtId="49" fontId="19" fillId="32" borderId="10" xfId="0" applyNumberFormat="1" applyFont="1" applyFill="1" applyBorder="1" applyAlignment="1">
      <alignment horizontal="center"/>
    </xf>
    <xf numFmtId="3" fontId="0" fillId="32" borderId="0" xfId="0" applyNumberFormat="1" applyFill="1" applyAlignment="1">
      <alignment/>
    </xf>
    <xf numFmtId="49" fontId="10" fillId="32" borderId="10" xfId="0" applyNumberFormat="1" applyFont="1" applyFill="1" applyBorder="1" applyAlignment="1">
      <alignment horizontal="center"/>
    </xf>
    <xf numFmtId="0" fontId="6" fillId="32" borderId="10" xfId="0" applyFont="1" applyFill="1" applyBorder="1" applyAlignment="1">
      <alignment horizontal="center" wrapText="1"/>
    </xf>
    <xf numFmtId="0" fontId="0" fillId="32" borderId="0" xfId="0" applyFont="1" applyFill="1" applyAlignment="1">
      <alignment/>
    </xf>
    <xf numFmtId="0" fontId="7" fillId="32" borderId="10" xfId="0" applyFont="1" applyFill="1" applyBorder="1" applyAlignment="1">
      <alignment horizontal="left" wrapText="1"/>
    </xf>
    <xf numFmtId="0" fontId="4" fillId="32" borderId="0" xfId="0" applyFont="1" applyFill="1" applyAlignment="1">
      <alignment/>
    </xf>
    <xf numFmtId="0" fontId="26" fillId="32" borderId="0" xfId="0" applyFont="1" applyFill="1" applyAlignment="1">
      <alignment/>
    </xf>
    <xf numFmtId="0" fontId="27" fillId="32" borderId="10" xfId="0" applyFont="1" applyFill="1" applyBorder="1" applyAlignment="1">
      <alignment horizontal="left" wrapText="1"/>
    </xf>
    <xf numFmtId="49" fontId="24" fillId="32" borderId="10" xfId="0" applyNumberFormat="1" applyFont="1" applyFill="1" applyBorder="1" applyAlignment="1">
      <alignment horizontal="center"/>
    </xf>
    <xf numFmtId="49" fontId="24" fillId="0" borderId="10" xfId="0" applyNumberFormat="1" applyFont="1" applyBorder="1" applyAlignment="1">
      <alignment horizontal="center"/>
    </xf>
    <xf numFmtId="49" fontId="15" fillId="32" borderId="10" xfId="0" applyNumberFormat="1" applyFont="1" applyFill="1" applyBorder="1" applyAlignment="1">
      <alignment horizontal="center"/>
    </xf>
    <xf numFmtId="49" fontId="16" fillId="32" borderId="10" xfId="0" applyNumberFormat="1" applyFont="1" applyFill="1" applyBorder="1" applyAlignment="1">
      <alignment horizontal="center"/>
    </xf>
    <xf numFmtId="0" fontId="15" fillId="32" borderId="10" xfId="0" applyFont="1" applyFill="1" applyBorder="1" applyAlignment="1">
      <alignment wrapText="1"/>
    </xf>
    <xf numFmtId="0" fontId="5" fillId="32" borderId="10" xfId="0" applyFont="1" applyFill="1" applyBorder="1" applyAlignment="1">
      <alignment horizontal="left" wrapText="1"/>
    </xf>
    <xf numFmtId="49" fontId="15" fillId="32" borderId="10" xfId="0" applyNumberFormat="1" applyFont="1" applyFill="1" applyBorder="1" applyAlignment="1">
      <alignment horizontal="center"/>
    </xf>
    <xf numFmtId="0" fontId="14" fillId="32" borderId="10" xfId="0" applyFont="1" applyFill="1" applyBorder="1" applyAlignment="1">
      <alignment horizontal="left" wrapText="1"/>
    </xf>
    <xf numFmtId="0" fontId="14" fillId="32" borderId="10" xfId="0" applyFont="1" applyFill="1" applyBorder="1" applyAlignment="1">
      <alignment horizontal="center" wrapText="1"/>
    </xf>
    <xf numFmtId="0" fontId="20" fillId="32" borderId="10" xfId="0" applyFont="1" applyFill="1" applyBorder="1" applyAlignment="1">
      <alignment horizontal="left" wrapText="1"/>
    </xf>
    <xf numFmtId="0" fontId="8" fillId="32" borderId="10" xfId="0" applyFont="1" applyFill="1" applyBorder="1" applyAlignment="1">
      <alignment horizontal="left" wrapText="1"/>
    </xf>
    <xf numFmtId="49" fontId="16" fillId="32" borderId="10" xfId="0" applyNumberFormat="1" applyFont="1" applyFill="1" applyBorder="1" applyAlignment="1">
      <alignment horizontal="center"/>
    </xf>
    <xf numFmtId="0" fontId="4" fillId="32" borderId="10" xfId="0" applyFont="1" applyFill="1" applyBorder="1" applyAlignment="1">
      <alignment/>
    </xf>
    <xf numFmtId="0" fontId="8" fillId="32" borderId="10" xfId="0" applyFont="1" applyFill="1" applyBorder="1" applyAlignment="1">
      <alignment horizontal="left" wrapText="1"/>
    </xf>
    <xf numFmtId="0" fontId="12" fillId="32" borderId="10" xfId="0" applyFont="1" applyFill="1" applyBorder="1" applyAlignment="1">
      <alignment horizontal="left" wrapText="1"/>
    </xf>
    <xf numFmtId="0" fontId="18" fillId="32" borderId="10" xfId="0" applyFont="1" applyFill="1" applyBorder="1" applyAlignment="1">
      <alignment horizontal="left" wrapText="1"/>
    </xf>
    <xf numFmtId="49" fontId="16" fillId="32" borderId="10" xfId="0" applyNumberFormat="1" applyFont="1" applyFill="1" applyBorder="1" applyAlignment="1">
      <alignment horizontal="center" wrapText="1"/>
    </xf>
    <xf numFmtId="49" fontId="19" fillId="32" borderId="10" xfId="0" applyNumberFormat="1" applyFont="1" applyFill="1" applyBorder="1" applyAlignment="1">
      <alignment horizontal="center" wrapText="1"/>
    </xf>
    <xf numFmtId="0" fontId="13" fillId="32" borderId="10" xfId="0" applyFont="1" applyFill="1" applyBorder="1" applyAlignment="1">
      <alignment horizontal="left" wrapText="1"/>
    </xf>
    <xf numFmtId="49" fontId="16" fillId="32" borderId="10" xfId="60" applyNumberFormat="1" applyFont="1" applyFill="1" applyBorder="1" applyAlignment="1">
      <alignment horizontal="center" wrapText="1"/>
    </xf>
    <xf numFmtId="49" fontId="25" fillId="32" borderId="10" xfId="0" applyNumberFormat="1" applyFont="1" applyFill="1" applyBorder="1" applyAlignment="1">
      <alignment horizontal="center"/>
    </xf>
    <xf numFmtId="0" fontId="21" fillId="32" borderId="10" xfId="0" applyFont="1" applyFill="1" applyBorder="1" applyAlignment="1">
      <alignment horizontal="left" wrapText="1"/>
    </xf>
    <xf numFmtId="0" fontId="16" fillId="32" borderId="10" xfId="0" applyFont="1" applyFill="1" applyBorder="1" applyAlignment="1">
      <alignment horizontal="left" wrapText="1"/>
    </xf>
    <xf numFmtId="0" fontId="1" fillId="32" borderId="10" xfId="0" applyFont="1" applyFill="1" applyBorder="1" applyAlignment="1">
      <alignment wrapText="1"/>
    </xf>
    <xf numFmtId="49" fontId="1" fillId="0" borderId="15" xfId="0" applyNumberFormat="1" applyFont="1" applyBorder="1" applyAlignment="1">
      <alignment horizontal="center" wrapText="1"/>
    </xf>
    <xf numFmtId="0" fontId="0" fillId="0" borderId="10" xfId="0" applyFont="1" applyBorder="1" applyAlignment="1">
      <alignment wrapText="1"/>
    </xf>
    <xf numFmtId="49" fontId="15" fillId="0" borderId="15" xfId="0" applyNumberFormat="1" applyFont="1" applyBorder="1" applyAlignment="1">
      <alignment horizontal="center" wrapText="1"/>
    </xf>
    <xf numFmtId="49" fontId="15" fillId="32" borderId="15" xfId="0" applyNumberFormat="1" applyFont="1" applyFill="1" applyBorder="1" applyAlignment="1">
      <alignment horizontal="center"/>
    </xf>
    <xf numFmtId="0" fontId="14" fillId="32" borderId="14" xfId="0" applyFont="1" applyFill="1" applyBorder="1" applyAlignment="1">
      <alignment horizontal="center" wrapText="1"/>
    </xf>
    <xf numFmtId="49" fontId="15" fillId="32" borderId="15" xfId="0" applyNumberFormat="1" applyFont="1" applyFill="1" applyBorder="1" applyAlignment="1">
      <alignment horizontal="center"/>
    </xf>
    <xf numFmtId="49" fontId="15" fillId="32" borderId="14" xfId="0" applyNumberFormat="1" applyFont="1" applyFill="1" applyBorder="1" applyAlignment="1">
      <alignment horizontal="center"/>
    </xf>
    <xf numFmtId="181" fontId="15" fillId="32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left" wrapText="1"/>
    </xf>
    <xf numFmtId="0" fontId="1" fillId="32" borderId="10" xfId="0" applyFont="1" applyFill="1" applyBorder="1" applyAlignment="1">
      <alignment horizontal="center"/>
    </xf>
    <xf numFmtId="182" fontId="15" fillId="32" borderId="10" xfId="0" applyNumberFormat="1" applyFont="1" applyFill="1" applyBorder="1" applyAlignment="1">
      <alignment horizontal="center"/>
    </xf>
    <xf numFmtId="182" fontId="1" fillId="32" borderId="10" xfId="0" applyNumberFormat="1" applyFont="1" applyFill="1" applyBorder="1" applyAlignment="1">
      <alignment horizontal="center"/>
    </xf>
    <xf numFmtId="182" fontId="24" fillId="32" borderId="10" xfId="0" applyNumberFormat="1" applyFont="1" applyFill="1" applyBorder="1" applyAlignment="1">
      <alignment horizontal="center"/>
    </xf>
    <xf numFmtId="174" fontId="15" fillId="32" borderId="10" xfId="0" applyNumberFormat="1" applyFont="1" applyFill="1" applyBorder="1" applyAlignment="1">
      <alignment horizontal="center"/>
    </xf>
    <xf numFmtId="174" fontId="1" fillId="32" borderId="10" xfId="0" applyNumberFormat="1" applyFont="1" applyFill="1" applyBorder="1" applyAlignment="1">
      <alignment horizontal="center"/>
    </xf>
    <xf numFmtId="174" fontId="1" fillId="32" borderId="10" xfId="0" applyNumberFormat="1" applyFont="1" applyFill="1" applyBorder="1" applyAlignment="1">
      <alignment horizontal="center"/>
    </xf>
    <xf numFmtId="174" fontId="0" fillId="0" borderId="0" xfId="0" applyNumberFormat="1" applyAlignment="1">
      <alignment/>
    </xf>
    <xf numFmtId="174" fontId="15" fillId="0" borderId="10" xfId="0" applyNumberFormat="1" applyFont="1" applyBorder="1" applyAlignment="1">
      <alignment horizontal="center"/>
    </xf>
    <xf numFmtId="174" fontId="1" fillId="0" borderId="10" xfId="0" applyNumberFormat="1" applyFont="1" applyBorder="1" applyAlignment="1">
      <alignment horizontal="center"/>
    </xf>
    <xf numFmtId="174" fontId="1" fillId="0" borderId="11" xfId="0" applyNumberFormat="1" applyFont="1" applyBorder="1" applyAlignment="1">
      <alignment horizontal="center"/>
    </xf>
    <xf numFmtId="174" fontId="15" fillId="0" borderId="11" xfId="0" applyNumberFormat="1" applyFont="1" applyBorder="1" applyAlignment="1">
      <alignment horizontal="center"/>
    </xf>
    <xf numFmtId="0" fontId="1" fillId="32" borderId="0" xfId="0" applyFont="1" applyFill="1" applyAlignment="1">
      <alignment/>
    </xf>
    <xf numFmtId="181" fontId="1" fillId="32" borderId="10" xfId="0" applyNumberFormat="1" applyFont="1" applyFill="1" applyBorder="1" applyAlignment="1">
      <alignment horizontal="center"/>
    </xf>
    <xf numFmtId="49" fontId="15" fillId="32" borderId="15" xfId="0" applyNumberFormat="1" applyFont="1" applyFill="1" applyBorder="1" applyAlignment="1">
      <alignment horizontal="center" wrapText="1"/>
    </xf>
    <xf numFmtId="49" fontId="1" fillId="32" borderId="15" xfId="0" applyNumberFormat="1" applyFont="1" applyFill="1" applyBorder="1" applyAlignment="1">
      <alignment horizontal="center" wrapText="1"/>
    </xf>
    <xf numFmtId="0" fontId="6" fillId="32" borderId="14" xfId="0" applyFont="1" applyFill="1" applyBorder="1" applyAlignment="1">
      <alignment horizontal="center" wrapText="1"/>
    </xf>
    <xf numFmtId="49" fontId="24" fillId="32" borderId="10" xfId="0" applyNumberFormat="1" applyFont="1" applyFill="1" applyBorder="1" applyAlignment="1">
      <alignment horizontal="center"/>
    </xf>
    <xf numFmtId="49" fontId="24" fillId="32" borderId="15" xfId="0" applyNumberFormat="1" applyFont="1" applyFill="1" applyBorder="1" applyAlignment="1">
      <alignment horizontal="center"/>
    </xf>
    <xf numFmtId="0" fontId="27" fillId="32" borderId="14" xfId="0" applyFont="1" applyFill="1" applyBorder="1" applyAlignment="1">
      <alignment horizontal="center" wrapText="1"/>
    </xf>
    <xf numFmtId="181" fontId="24" fillId="32" borderId="10" xfId="0" applyNumberFormat="1" applyFont="1" applyFill="1" applyBorder="1" applyAlignment="1">
      <alignment horizontal="center"/>
    </xf>
    <xf numFmtId="49" fontId="1" fillId="32" borderId="15" xfId="0" applyNumberFormat="1" applyFont="1" applyFill="1" applyBorder="1" applyAlignment="1">
      <alignment horizontal="center"/>
    </xf>
    <xf numFmtId="0" fontId="4" fillId="32" borderId="10" xfId="0" applyFont="1" applyFill="1" applyBorder="1" applyAlignment="1">
      <alignment wrapText="1"/>
    </xf>
    <xf numFmtId="49" fontId="1" fillId="32" borderId="16" xfId="0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left" wrapText="1"/>
    </xf>
    <xf numFmtId="49" fontId="15" fillId="0" borderId="10" xfId="0" applyNumberFormat="1" applyFont="1" applyFill="1" applyBorder="1" applyAlignment="1">
      <alignment horizontal="center"/>
    </xf>
    <xf numFmtId="49" fontId="15" fillId="0" borderId="10" xfId="0" applyNumberFormat="1" applyFont="1" applyFill="1" applyBorder="1" applyAlignment="1">
      <alignment horizontal="center"/>
    </xf>
    <xf numFmtId="181" fontId="15" fillId="0" borderId="10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20" fillId="0" borderId="10" xfId="0" applyFont="1" applyFill="1" applyBorder="1" applyAlignment="1">
      <alignment horizontal="left" wrapText="1"/>
    </xf>
    <xf numFmtId="181" fontId="1" fillId="0" borderId="10" xfId="0" applyNumberFormat="1" applyFont="1" applyFill="1" applyBorder="1" applyAlignment="1">
      <alignment horizontal="center"/>
    </xf>
    <xf numFmtId="0" fontId="1" fillId="0" borderId="0" xfId="0" applyFont="1" applyAlignment="1">
      <alignment/>
    </xf>
    <xf numFmtId="0" fontId="15" fillId="0" borderId="0" xfId="0" applyFont="1" applyAlignment="1">
      <alignment/>
    </xf>
    <xf numFmtId="0" fontId="24" fillId="0" borderId="0" xfId="0" applyFont="1" applyAlignment="1">
      <alignment/>
    </xf>
    <xf numFmtId="0" fontId="15" fillId="32" borderId="0" xfId="0" applyFont="1" applyFill="1" applyAlignment="1">
      <alignment/>
    </xf>
    <xf numFmtId="0" fontId="1" fillId="0" borderId="0" xfId="0" applyFont="1" applyFill="1" applyAlignment="1">
      <alignment/>
    </xf>
    <xf numFmtId="0" fontId="15" fillId="0" borderId="0" xfId="0" applyFont="1" applyFill="1" applyAlignment="1">
      <alignment/>
    </xf>
    <xf numFmtId="49" fontId="1" fillId="32" borderId="10" xfId="0" applyNumberFormat="1" applyFont="1" applyFill="1" applyBorder="1" applyAlignment="1">
      <alignment horizontal="center" wrapText="1"/>
    </xf>
    <xf numFmtId="182" fontId="1" fillId="0" borderId="10" xfId="0" applyNumberFormat="1" applyFont="1" applyFill="1" applyBorder="1" applyAlignment="1">
      <alignment horizontal="center"/>
    </xf>
    <xf numFmtId="0" fontId="28" fillId="32" borderId="10" xfId="0" applyFont="1" applyFill="1" applyBorder="1" applyAlignment="1">
      <alignment horizontal="left" wrapText="1"/>
    </xf>
    <xf numFmtId="49" fontId="1" fillId="32" borderId="14" xfId="0" applyNumberFormat="1" applyFont="1" applyFill="1" applyBorder="1" applyAlignment="1">
      <alignment/>
    </xf>
    <xf numFmtId="49" fontId="15" fillId="32" borderId="14" xfId="0" applyNumberFormat="1" applyFont="1" applyFill="1" applyBorder="1" applyAlignment="1">
      <alignment/>
    </xf>
    <xf numFmtId="174" fontId="1" fillId="33" borderId="10" xfId="0" applyNumberFormat="1" applyFont="1" applyFill="1" applyBorder="1" applyAlignment="1">
      <alignment horizontal="center"/>
    </xf>
    <xf numFmtId="182" fontId="1" fillId="33" borderId="10" xfId="0" applyNumberFormat="1" applyFont="1" applyFill="1" applyBorder="1" applyAlignment="1">
      <alignment horizontal="center"/>
    </xf>
    <xf numFmtId="49" fontId="1" fillId="0" borderId="15" xfId="0" applyNumberFormat="1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49" fontId="15" fillId="0" borderId="15" xfId="0" applyNumberFormat="1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49" fontId="1" fillId="0" borderId="14" xfId="0" applyNumberFormat="1" applyFont="1" applyBorder="1" applyAlignment="1">
      <alignment horizontal="center" wrapText="1"/>
    </xf>
    <xf numFmtId="49" fontId="1" fillId="0" borderId="15" xfId="0" applyNumberFormat="1" applyFont="1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49" fontId="1" fillId="32" borderId="15" xfId="0" applyNumberFormat="1" applyFont="1" applyFill="1" applyBorder="1" applyAlignment="1">
      <alignment horizontal="center" wrapText="1"/>
    </xf>
    <xf numFmtId="0" fontId="0" fillId="32" borderId="14" xfId="0" applyFont="1" applyFill="1" applyBorder="1" applyAlignment="1">
      <alignment horizontal="center" wrapText="1"/>
    </xf>
    <xf numFmtId="49" fontId="15" fillId="32" borderId="15" xfId="0" applyNumberFormat="1" applyFont="1" applyFill="1" applyBorder="1" applyAlignment="1">
      <alignment horizontal="center" wrapText="1"/>
    </xf>
    <xf numFmtId="0" fontId="4" fillId="32" borderId="14" xfId="0" applyFont="1" applyFill="1" applyBorder="1" applyAlignment="1">
      <alignment horizontal="center" wrapText="1"/>
    </xf>
    <xf numFmtId="49" fontId="1" fillId="32" borderId="15" xfId="0" applyNumberFormat="1" applyFont="1" applyFill="1" applyBorder="1" applyAlignment="1">
      <alignment horizontal="center" wrapText="1"/>
    </xf>
    <xf numFmtId="0" fontId="0" fillId="32" borderId="14" xfId="0" applyFill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0" fillId="0" borderId="0" xfId="0" applyFont="1" applyAlignment="1">
      <alignment horizontal="right"/>
    </xf>
    <xf numFmtId="0" fontId="4" fillId="0" borderId="0" xfId="0" applyFont="1" applyAlignment="1">
      <alignment horizontal="center" wrapText="1"/>
    </xf>
    <xf numFmtId="49" fontId="15" fillId="32" borderId="15" xfId="0" applyNumberFormat="1" applyFont="1" applyFill="1" applyBorder="1" applyAlignment="1">
      <alignment horizontal="center" wrapText="1"/>
    </xf>
    <xf numFmtId="3" fontId="0" fillId="0" borderId="10" xfId="0" applyNumberFormat="1" applyBorder="1" applyAlignment="1">
      <alignment horizontal="center" vertical="center"/>
    </xf>
    <xf numFmtId="0" fontId="4" fillId="0" borderId="0" xfId="0" applyFont="1" applyAlignment="1">
      <alignment horizontal="center"/>
    </xf>
    <xf numFmtId="49" fontId="2" fillId="0" borderId="10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wrapText="1"/>
    </xf>
    <xf numFmtId="0" fontId="0" fillId="0" borderId="0" xfId="0" applyAlignment="1">
      <alignment horizontal="right" vertical="center" wrapText="1"/>
    </xf>
    <xf numFmtId="0" fontId="3" fillId="0" borderId="15" xfId="0" applyFont="1" applyBorder="1" applyAlignment="1">
      <alignment horizontal="center" vertical="center" textRotation="90" wrapText="1"/>
    </xf>
    <xf numFmtId="0" fontId="0" fillId="0" borderId="14" xfId="0" applyBorder="1" applyAlignment="1">
      <alignment horizontal="center" vertical="center" textRotation="90" wrapText="1"/>
    </xf>
    <xf numFmtId="49" fontId="24" fillId="32" borderId="15" xfId="0" applyNumberFormat="1" applyFont="1" applyFill="1" applyBorder="1" applyAlignment="1">
      <alignment horizontal="center" wrapText="1"/>
    </xf>
    <xf numFmtId="49" fontId="24" fillId="32" borderId="14" xfId="0" applyNumberFormat="1" applyFont="1" applyFill="1" applyBorder="1" applyAlignment="1">
      <alignment horizontal="center" wrapText="1"/>
    </xf>
    <xf numFmtId="49" fontId="1" fillId="32" borderId="14" xfId="0" applyNumberFormat="1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 vertical="center"/>
    </xf>
    <xf numFmtId="49" fontId="15" fillId="0" borderId="15" xfId="0" applyNumberFormat="1" applyFont="1" applyBorder="1" applyAlignment="1">
      <alignment horizontal="center" wrapText="1"/>
    </xf>
    <xf numFmtId="49" fontId="1" fillId="32" borderId="17" xfId="0" applyNumberFormat="1" applyFont="1" applyFill="1" applyBorder="1" applyAlignment="1">
      <alignment horizontal="center" wrapText="1"/>
    </xf>
    <xf numFmtId="0" fontId="0" fillId="32" borderId="18" xfId="0" applyFont="1" applyFill="1" applyBorder="1" applyAlignment="1">
      <alignment horizontal="center" wrapText="1"/>
    </xf>
    <xf numFmtId="49" fontId="1" fillId="32" borderId="17" xfId="0" applyNumberFormat="1" applyFont="1" applyFill="1" applyBorder="1" applyAlignment="1">
      <alignment horizontal="center" wrapText="1"/>
    </xf>
    <xf numFmtId="0" fontId="0" fillId="32" borderId="18" xfId="0" applyFill="1" applyBorder="1" applyAlignment="1">
      <alignment horizontal="center" wrapText="1"/>
    </xf>
    <xf numFmtId="49" fontId="15" fillId="0" borderId="14" xfId="0" applyNumberFormat="1" applyFont="1" applyBorder="1" applyAlignment="1">
      <alignment horizontal="center" wrapText="1"/>
    </xf>
    <xf numFmtId="49" fontId="15" fillId="0" borderId="15" xfId="0" applyNumberFormat="1" applyFont="1" applyFill="1" applyBorder="1" applyAlignment="1">
      <alignment horizontal="center" wrapText="1"/>
    </xf>
    <xf numFmtId="49" fontId="15" fillId="0" borderId="14" xfId="0" applyNumberFormat="1" applyFont="1" applyFill="1" applyBorder="1" applyAlignment="1">
      <alignment horizontal="center" wrapText="1"/>
    </xf>
    <xf numFmtId="49" fontId="1" fillId="0" borderId="15" xfId="0" applyNumberFormat="1" applyFont="1" applyFill="1" applyBorder="1" applyAlignment="1">
      <alignment horizontal="center" wrapText="1"/>
    </xf>
    <xf numFmtId="49" fontId="1" fillId="0" borderId="14" xfId="0" applyNumberFormat="1" applyFont="1" applyFill="1" applyBorder="1" applyAlignment="1">
      <alignment horizontal="center" wrapText="1"/>
    </xf>
    <xf numFmtId="49" fontId="15" fillId="32" borderId="15" xfId="0" applyNumberFormat="1" applyFont="1" applyFill="1" applyBorder="1" applyAlignment="1">
      <alignment horizontal="center"/>
    </xf>
    <xf numFmtId="49" fontId="15" fillId="32" borderId="14" xfId="0" applyNumberFormat="1" applyFont="1" applyFill="1" applyBorder="1" applyAlignment="1">
      <alignment horizontal="center"/>
    </xf>
    <xf numFmtId="49" fontId="1" fillId="32" borderId="15" xfId="0" applyNumberFormat="1" applyFont="1" applyFill="1" applyBorder="1" applyAlignment="1">
      <alignment horizontal="center"/>
    </xf>
    <xf numFmtId="49" fontId="1" fillId="32" borderId="14" xfId="0" applyNumberFormat="1" applyFont="1" applyFill="1" applyBorder="1" applyAlignment="1">
      <alignment horizontal="center"/>
    </xf>
    <xf numFmtId="49" fontId="15" fillId="32" borderId="14" xfId="0" applyNumberFormat="1" applyFont="1" applyFill="1" applyBorder="1" applyAlignment="1">
      <alignment horizontal="center" wrapText="1"/>
    </xf>
    <xf numFmtId="49" fontId="1" fillId="32" borderId="14" xfId="0" applyNumberFormat="1" applyFont="1" applyFill="1" applyBorder="1" applyAlignment="1">
      <alignment horizontal="center" wrapText="1"/>
    </xf>
    <xf numFmtId="0" fontId="15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49" fontId="15" fillId="0" borderId="10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/>
    </xf>
    <xf numFmtId="0" fontId="15" fillId="0" borderId="11" xfId="0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8"/>
  <sheetViews>
    <sheetView tabSelected="1" zoomScalePageLayoutView="0" workbookViewId="0" topLeftCell="A1">
      <selection activeCell="A2" sqref="A2:H2"/>
    </sheetView>
  </sheetViews>
  <sheetFormatPr defaultColWidth="9.00390625" defaultRowHeight="12.75"/>
  <cols>
    <col min="1" max="1" width="40.375" style="0" customWidth="1"/>
    <col min="2" max="2" width="5.125" style="0" customWidth="1"/>
    <col min="3" max="3" width="5.875" style="0" customWidth="1"/>
    <col min="4" max="4" width="5.25390625" style="0" customWidth="1"/>
    <col min="5" max="5" width="10.75390625" style="0" customWidth="1"/>
    <col min="6" max="6" width="5.375" style="0" customWidth="1"/>
    <col min="7" max="7" width="5.625" style="0" customWidth="1"/>
    <col min="8" max="8" width="13.625" style="50" customWidth="1"/>
    <col min="9" max="9" width="1.12109375" style="0" hidden="1" customWidth="1"/>
    <col min="10" max="10" width="7.125" style="150" customWidth="1"/>
  </cols>
  <sheetData>
    <row r="1" spans="5:9" ht="83.25" customHeight="1">
      <c r="E1" s="184" t="s">
        <v>180</v>
      </c>
      <c r="F1" s="184"/>
      <c r="G1" s="184"/>
      <c r="H1" s="184"/>
      <c r="I1" s="2"/>
    </row>
    <row r="2" spans="1:9" ht="13.5" customHeight="1">
      <c r="A2" s="177"/>
      <c r="B2" s="177"/>
      <c r="C2" s="177"/>
      <c r="D2" s="177"/>
      <c r="E2" s="177"/>
      <c r="F2" s="177"/>
      <c r="G2" s="177"/>
      <c r="H2" s="177"/>
      <c r="I2" s="2"/>
    </row>
    <row r="3" spans="1:8" ht="24.75" customHeight="1">
      <c r="A3" s="181" t="s">
        <v>171</v>
      </c>
      <c r="B3" s="181"/>
      <c r="C3" s="181"/>
      <c r="D3" s="181"/>
      <c r="E3" s="181"/>
      <c r="F3" s="181"/>
      <c r="G3" s="181"/>
      <c r="H3" s="181"/>
    </row>
    <row r="4" spans="1:9" ht="12.75" customHeight="1">
      <c r="A4" s="178" t="s">
        <v>172</v>
      </c>
      <c r="B4" s="178"/>
      <c r="C4" s="178"/>
      <c r="D4" s="178"/>
      <c r="E4" s="178"/>
      <c r="F4" s="3"/>
      <c r="G4" s="3"/>
      <c r="H4" s="62"/>
      <c r="I4" s="3"/>
    </row>
    <row r="5" spans="1:9" ht="12.75">
      <c r="A5" s="178"/>
      <c r="B5" s="178"/>
      <c r="C5" s="178"/>
      <c r="D5" s="178"/>
      <c r="E5" s="178"/>
      <c r="F5" s="3"/>
      <c r="G5" s="3"/>
      <c r="H5" s="62"/>
      <c r="I5" s="3"/>
    </row>
    <row r="7" spans="1:8" ht="24" customHeight="1">
      <c r="A7" s="190" t="s">
        <v>0</v>
      </c>
      <c r="B7" s="182" t="s">
        <v>1</v>
      </c>
      <c r="C7" s="182"/>
      <c r="D7" s="182"/>
      <c r="E7" s="182"/>
      <c r="F7" s="182"/>
      <c r="G7" s="182"/>
      <c r="H7" s="180" t="s">
        <v>7</v>
      </c>
    </row>
    <row r="8" spans="1:8" ht="119.25" customHeight="1">
      <c r="A8" s="190"/>
      <c r="B8" s="57" t="s">
        <v>2</v>
      </c>
      <c r="C8" s="56" t="s">
        <v>3</v>
      </c>
      <c r="D8" s="57" t="s">
        <v>4</v>
      </c>
      <c r="E8" s="185" t="s">
        <v>107</v>
      </c>
      <c r="F8" s="186"/>
      <c r="G8" s="56" t="s">
        <v>116</v>
      </c>
      <c r="H8" s="180"/>
    </row>
    <row r="9" spans="1:8" ht="12.75">
      <c r="A9" s="1">
        <v>1</v>
      </c>
      <c r="B9" s="1">
        <v>2</v>
      </c>
      <c r="C9" s="1">
        <v>3</v>
      </c>
      <c r="D9" s="1">
        <v>4</v>
      </c>
      <c r="E9" s="176">
        <v>5</v>
      </c>
      <c r="F9" s="169"/>
      <c r="G9" s="1">
        <v>7</v>
      </c>
      <c r="H9" s="49">
        <v>8</v>
      </c>
    </row>
    <row r="10" spans="1:8" ht="12.75">
      <c r="A10" s="28" t="s">
        <v>8</v>
      </c>
      <c r="B10" s="4"/>
      <c r="C10" s="4"/>
      <c r="D10" s="4"/>
      <c r="E10" s="168"/>
      <c r="F10" s="169"/>
      <c r="G10" s="4"/>
      <c r="H10" s="117">
        <f>H11+H70+H113+H155+H97+H186+H80+H174+H183</f>
        <v>31917.241149999998</v>
      </c>
    </row>
    <row r="11" spans="1:8" ht="29.25" customHeight="1">
      <c r="A11" s="7" t="s">
        <v>9</v>
      </c>
      <c r="B11" s="13">
        <v>716</v>
      </c>
      <c r="C11" s="17" t="s">
        <v>10</v>
      </c>
      <c r="D11" s="22"/>
      <c r="E11" s="168"/>
      <c r="F11" s="169"/>
      <c r="G11" s="22"/>
      <c r="H11" s="120">
        <f>H12+H20+H29+H64+H57</f>
        <v>18818.139</v>
      </c>
    </row>
    <row r="12" spans="1:8" ht="51.75" customHeight="1">
      <c r="A12" s="20" t="s">
        <v>163</v>
      </c>
      <c r="B12" s="13">
        <v>716</v>
      </c>
      <c r="C12" s="17" t="s">
        <v>10</v>
      </c>
      <c r="D12" s="17" t="s">
        <v>11</v>
      </c>
      <c r="E12" s="165" t="s">
        <v>114</v>
      </c>
      <c r="F12" s="166"/>
      <c r="G12" s="17" t="s">
        <v>87</v>
      </c>
      <c r="H12" s="120">
        <f>H15</f>
        <v>1771.539</v>
      </c>
    </row>
    <row r="13" spans="1:8" ht="27" customHeight="1">
      <c r="A13" s="30" t="s">
        <v>113</v>
      </c>
      <c r="B13" s="1">
        <v>716</v>
      </c>
      <c r="C13" s="6" t="s">
        <v>10</v>
      </c>
      <c r="D13" s="6" t="s">
        <v>11</v>
      </c>
      <c r="E13" s="163" t="s">
        <v>115</v>
      </c>
      <c r="F13" s="164"/>
      <c r="G13" s="6" t="s">
        <v>87</v>
      </c>
      <c r="H13" s="121">
        <f>H15</f>
        <v>1771.539</v>
      </c>
    </row>
    <row r="14" spans="1:8" ht="40.5" customHeight="1">
      <c r="A14" s="30" t="s">
        <v>117</v>
      </c>
      <c r="B14" s="1">
        <v>716</v>
      </c>
      <c r="C14" s="6" t="s">
        <v>10</v>
      </c>
      <c r="D14" s="6" t="s">
        <v>11</v>
      </c>
      <c r="E14" s="163" t="s">
        <v>115</v>
      </c>
      <c r="F14" s="164"/>
      <c r="G14" s="6" t="s">
        <v>87</v>
      </c>
      <c r="H14" s="121">
        <f>H15</f>
        <v>1771.539</v>
      </c>
    </row>
    <row r="15" spans="1:8" ht="38.25">
      <c r="A15" s="95" t="s">
        <v>63</v>
      </c>
      <c r="B15" s="119">
        <v>716</v>
      </c>
      <c r="C15" s="73" t="s">
        <v>10</v>
      </c>
      <c r="D15" s="73" t="s">
        <v>11</v>
      </c>
      <c r="E15" s="174" t="s">
        <v>109</v>
      </c>
      <c r="F15" s="175"/>
      <c r="G15" s="73" t="s">
        <v>87</v>
      </c>
      <c r="H15" s="121">
        <f>H16</f>
        <v>1771.539</v>
      </c>
    </row>
    <row r="16" spans="1:8" ht="22.5">
      <c r="A16" s="75" t="s">
        <v>64</v>
      </c>
      <c r="B16" s="73" t="s">
        <v>12</v>
      </c>
      <c r="C16" s="73" t="s">
        <v>10</v>
      </c>
      <c r="D16" s="73" t="s">
        <v>11</v>
      </c>
      <c r="E16" s="174" t="s">
        <v>108</v>
      </c>
      <c r="F16" s="175"/>
      <c r="G16" s="73" t="s">
        <v>87</v>
      </c>
      <c r="H16" s="121">
        <f>H17</f>
        <v>1771.539</v>
      </c>
    </row>
    <row r="17" spans="1:8" ht="27.75" customHeight="1">
      <c r="A17" s="75" t="s">
        <v>119</v>
      </c>
      <c r="B17" s="73" t="s">
        <v>12</v>
      </c>
      <c r="C17" s="73" t="s">
        <v>10</v>
      </c>
      <c r="D17" s="73" t="s">
        <v>11</v>
      </c>
      <c r="E17" s="174" t="s">
        <v>108</v>
      </c>
      <c r="F17" s="175"/>
      <c r="G17" s="73" t="s">
        <v>112</v>
      </c>
      <c r="H17" s="121">
        <f>H19+H18</f>
        <v>1771.539</v>
      </c>
    </row>
    <row r="18" spans="1:10" s="74" customFormat="1" ht="34.5" customHeight="1">
      <c r="A18" s="75" t="s">
        <v>120</v>
      </c>
      <c r="B18" s="73" t="s">
        <v>12</v>
      </c>
      <c r="C18" s="73" t="s">
        <v>10</v>
      </c>
      <c r="D18" s="73" t="s">
        <v>11</v>
      </c>
      <c r="E18" s="174" t="s">
        <v>108</v>
      </c>
      <c r="F18" s="175"/>
      <c r="G18" s="73" t="s">
        <v>80</v>
      </c>
      <c r="H18" s="121">
        <v>1360.629</v>
      </c>
      <c r="I18" s="78"/>
      <c r="J18" s="131"/>
    </row>
    <row r="19" spans="1:10" s="74" customFormat="1" ht="16.5" customHeight="1">
      <c r="A19" s="75" t="s">
        <v>18</v>
      </c>
      <c r="B19" s="73" t="s">
        <v>12</v>
      </c>
      <c r="C19" s="73" t="s">
        <v>10</v>
      </c>
      <c r="D19" s="73" t="s">
        <v>11</v>
      </c>
      <c r="E19" s="174" t="s">
        <v>108</v>
      </c>
      <c r="F19" s="175"/>
      <c r="G19" s="73" t="s">
        <v>111</v>
      </c>
      <c r="H19" s="121">
        <v>410.91</v>
      </c>
      <c r="I19" s="78"/>
      <c r="J19" s="131"/>
    </row>
    <row r="20" spans="1:10" s="52" customFormat="1" ht="66.75" customHeight="1">
      <c r="A20" s="71" t="s">
        <v>164</v>
      </c>
      <c r="B20" s="17">
        <v>716</v>
      </c>
      <c r="C20" s="17" t="s">
        <v>10</v>
      </c>
      <c r="D20" s="17" t="s">
        <v>33</v>
      </c>
      <c r="E20" s="191" t="s">
        <v>114</v>
      </c>
      <c r="F20" s="166"/>
      <c r="G20" s="17" t="s">
        <v>87</v>
      </c>
      <c r="H20" s="120">
        <f>H23</f>
        <v>1088</v>
      </c>
      <c r="J20" s="151"/>
    </row>
    <row r="21" spans="1:10" s="64" customFormat="1" ht="30" customHeight="1">
      <c r="A21" s="111" t="s">
        <v>113</v>
      </c>
      <c r="B21" s="6">
        <v>716</v>
      </c>
      <c r="C21" s="6" t="s">
        <v>10</v>
      </c>
      <c r="D21" s="6" t="s">
        <v>33</v>
      </c>
      <c r="E21" s="168" t="s">
        <v>115</v>
      </c>
      <c r="F21" s="169"/>
      <c r="G21" s="6" t="s">
        <v>87</v>
      </c>
      <c r="H21" s="121">
        <f>H23</f>
        <v>1088</v>
      </c>
      <c r="J21" s="150"/>
    </row>
    <row r="22" spans="1:10" s="64" customFormat="1" ht="42" customHeight="1">
      <c r="A22" s="111" t="s">
        <v>117</v>
      </c>
      <c r="B22" s="6">
        <v>716</v>
      </c>
      <c r="C22" s="6" t="s">
        <v>10</v>
      </c>
      <c r="D22" s="6" t="s">
        <v>33</v>
      </c>
      <c r="E22" s="168" t="s">
        <v>115</v>
      </c>
      <c r="F22" s="169"/>
      <c r="G22" s="6" t="s">
        <v>87</v>
      </c>
      <c r="H22" s="121">
        <f>H24</f>
        <v>1088</v>
      </c>
      <c r="J22" s="150"/>
    </row>
    <row r="23" spans="1:8" ht="42.75" customHeight="1">
      <c r="A23" s="30" t="s">
        <v>63</v>
      </c>
      <c r="B23" s="6">
        <v>716</v>
      </c>
      <c r="C23" s="6" t="s">
        <v>10</v>
      </c>
      <c r="D23" s="6" t="s">
        <v>33</v>
      </c>
      <c r="E23" s="168" t="s">
        <v>109</v>
      </c>
      <c r="F23" s="169"/>
      <c r="G23" s="6" t="s">
        <v>87</v>
      </c>
      <c r="H23" s="121">
        <f>H24</f>
        <v>1088</v>
      </c>
    </row>
    <row r="24" spans="1:8" ht="22.5">
      <c r="A24" s="8" t="s">
        <v>64</v>
      </c>
      <c r="B24" s="6">
        <v>716</v>
      </c>
      <c r="C24" s="6" t="s">
        <v>10</v>
      </c>
      <c r="D24" s="6" t="s">
        <v>33</v>
      </c>
      <c r="E24" s="168" t="s">
        <v>108</v>
      </c>
      <c r="F24" s="183"/>
      <c r="G24" s="6" t="s">
        <v>87</v>
      </c>
      <c r="H24" s="121">
        <f>H26</f>
        <v>1088</v>
      </c>
    </row>
    <row r="25" spans="1:8" ht="33.75" hidden="1">
      <c r="A25" s="8" t="s">
        <v>95</v>
      </c>
      <c r="B25" s="6">
        <v>716</v>
      </c>
      <c r="C25" s="6" t="s">
        <v>10</v>
      </c>
      <c r="D25" s="6" t="s">
        <v>33</v>
      </c>
      <c r="E25" s="168" t="s">
        <v>108</v>
      </c>
      <c r="F25" s="183"/>
      <c r="G25" s="6"/>
      <c r="H25" s="121">
        <v>0</v>
      </c>
    </row>
    <row r="26" spans="1:8" ht="28.5" customHeight="1">
      <c r="A26" s="75" t="s">
        <v>121</v>
      </c>
      <c r="B26" s="92" t="s">
        <v>12</v>
      </c>
      <c r="C26" s="92" t="s">
        <v>10</v>
      </c>
      <c r="D26" s="92" t="s">
        <v>33</v>
      </c>
      <c r="E26" s="179" t="s">
        <v>108</v>
      </c>
      <c r="F26" s="173"/>
      <c r="G26" s="88" t="s">
        <v>16</v>
      </c>
      <c r="H26" s="120">
        <f>H28</f>
        <v>1088</v>
      </c>
    </row>
    <row r="27" spans="1:9" ht="34.5" customHeight="1">
      <c r="A27" s="75" t="s">
        <v>128</v>
      </c>
      <c r="B27" s="73" t="s">
        <v>12</v>
      </c>
      <c r="C27" s="73" t="s">
        <v>10</v>
      </c>
      <c r="D27" s="73" t="s">
        <v>33</v>
      </c>
      <c r="E27" s="174" t="s">
        <v>108</v>
      </c>
      <c r="F27" s="175"/>
      <c r="G27" s="73" t="s">
        <v>123</v>
      </c>
      <c r="H27" s="121">
        <f>H28</f>
        <v>1088</v>
      </c>
      <c r="I27" s="69"/>
    </row>
    <row r="28" spans="1:9" ht="23.25" customHeight="1">
      <c r="A28" s="75" t="s">
        <v>124</v>
      </c>
      <c r="B28" s="73" t="s">
        <v>12</v>
      </c>
      <c r="C28" s="73" t="s">
        <v>10</v>
      </c>
      <c r="D28" s="73" t="s">
        <v>33</v>
      </c>
      <c r="E28" s="174" t="s">
        <v>108</v>
      </c>
      <c r="F28" s="175"/>
      <c r="G28" s="73" t="s">
        <v>84</v>
      </c>
      <c r="H28" s="162">
        <v>1088</v>
      </c>
      <c r="I28" s="69"/>
    </row>
    <row r="29" spans="1:9" ht="82.5" customHeight="1">
      <c r="A29" s="20" t="s">
        <v>165</v>
      </c>
      <c r="B29" s="12" t="s">
        <v>12</v>
      </c>
      <c r="C29" s="12" t="s">
        <v>10</v>
      </c>
      <c r="D29" s="12" t="s">
        <v>19</v>
      </c>
      <c r="E29" s="165" t="s">
        <v>114</v>
      </c>
      <c r="F29" s="166"/>
      <c r="G29" s="12" t="s">
        <v>87</v>
      </c>
      <c r="H29" s="120">
        <f>H32+H53+H47</f>
        <v>15095.1</v>
      </c>
      <c r="I29" s="70"/>
    </row>
    <row r="30" spans="1:9" ht="33" customHeight="1">
      <c r="A30" s="111" t="s">
        <v>113</v>
      </c>
      <c r="B30" s="6">
        <v>716</v>
      </c>
      <c r="C30" s="6" t="s">
        <v>10</v>
      </c>
      <c r="D30" s="6" t="s">
        <v>19</v>
      </c>
      <c r="E30" s="168" t="s">
        <v>115</v>
      </c>
      <c r="F30" s="169"/>
      <c r="G30" s="6" t="s">
        <v>87</v>
      </c>
      <c r="H30" s="121">
        <f>H32</f>
        <v>14959</v>
      </c>
      <c r="I30" s="70"/>
    </row>
    <row r="31" spans="1:9" ht="44.25" customHeight="1">
      <c r="A31" s="111" t="s">
        <v>117</v>
      </c>
      <c r="B31" s="6">
        <v>716</v>
      </c>
      <c r="C31" s="6" t="s">
        <v>10</v>
      </c>
      <c r="D31" s="6" t="s">
        <v>19</v>
      </c>
      <c r="E31" s="168" t="s">
        <v>115</v>
      </c>
      <c r="F31" s="169"/>
      <c r="G31" s="6" t="s">
        <v>87</v>
      </c>
      <c r="H31" s="121">
        <f>H33</f>
        <v>14959</v>
      </c>
      <c r="I31" s="70"/>
    </row>
    <row r="32" spans="1:8" ht="38.25">
      <c r="A32" s="30" t="s">
        <v>63</v>
      </c>
      <c r="B32" s="5" t="s">
        <v>12</v>
      </c>
      <c r="C32" s="5" t="s">
        <v>10</v>
      </c>
      <c r="D32" s="5" t="s">
        <v>19</v>
      </c>
      <c r="E32" s="168" t="s">
        <v>109</v>
      </c>
      <c r="F32" s="169"/>
      <c r="G32" s="5"/>
      <c r="H32" s="121">
        <f>H33</f>
        <v>14959</v>
      </c>
    </row>
    <row r="33" spans="1:8" ht="22.5">
      <c r="A33" s="8" t="s">
        <v>64</v>
      </c>
      <c r="B33" s="5" t="s">
        <v>12</v>
      </c>
      <c r="C33" s="5" t="s">
        <v>10</v>
      </c>
      <c r="D33" s="5" t="s">
        <v>19</v>
      </c>
      <c r="E33" s="168" t="s">
        <v>108</v>
      </c>
      <c r="F33" s="169"/>
      <c r="G33" s="5"/>
      <c r="H33" s="121">
        <f>H34+H37+H42+H45+H39</f>
        <v>14959</v>
      </c>
    </row>
    <row r="34" spans="1:10" s="52" customFormat="1" ht="22.5">
      <c r="A34" s="8" t="s">
        <v>119</v>
      </c>
      <c r="B34" s="5" t="s">
        <v>12</v>
      </c>
      <c r="C34" s="5" t="s">
        <v>10</v>
      </c>
      <c r="D34" s="5" t="s">
        <v>19</v>
      </c>
      <c r="E34" s="168" t="s">
        <v>108</v>
      </c>
      <c r="F34" s="169"/>
      <c r="G34" s="5" t="s">
        <v>112</v>
      </c>
      <c r="H34" s="157">
        <f>H36+H35</f>
        <v>12535</v>
      </c>
      <c r="J34" s="151"/>
    </row>
    <row r="35" spans="1:9" ht="22.5">
      <c r="A35" s="75" t="s">
        <v>120</v>
      </c>
      <c r="B35" s="73" t="s">
        <v>12</v>
      </c>
      <c r="C35" s="73" t="s">
        <v>10</v>
      </c>
      <c r="D35" s="73" t="s">
        <v>19</v>
      </c>
      <c r="E35" s="168" t="s">
        <v>108</v>
      </c>
      <c r="F35" s="169"/>
      <c r="G35" s="73" t="s">
        <v>80</v>
      </c>
      <c r="H35" s="157">
        <v>9627</v>
      </c>
      <c r="I35" s="142"/>
    </row>
    <row r="36" spans="1:8" ht="12.75" customHeight="1">
      <c r="A36" s="75" t="s">
        <v>18</v>
      </c>
      <c r="B36" s="73" t="s">
        <v>12</v>
      </c>
      <c r="C36" s="73" t="s">
        <v>10</v>
      </c>
      <c r="D36" s="73" t="s">
        <v>19</v>
      </c>
      <c r="E36" s="168" t="s">
        <v>108</v>
      </c>
      <c r="F36" s="169"/>
      <c r="G36" s="73" t="s">
        <v>111</v>
      </c>
      <c r="H36" s="157">
        <v>2908</v>
      </c>
    </row>
    <row r="37" spans="1:10" s="61" customFormat="1" ht="34.5" customHeight="1">
      <c r="A37" s="8" t="s">
        <v>81</v>
      </c>
      <c r="B37" s="59" t="s">
        <v>12</v>
      </c>
      <c r="C37" s="59" t="s">
        <v>10</v>
      </c>
      <c r="D37" s="59" t="s">
        <v>19</v>
      </c>
      <c r="E37" s="168" t="s">
        <v>108</v>
      </c>
      <c r="F37" s="169"/>
      <c r="G37" s="59" t="s">
        <v>112</v>
      </c>
      <c r="H37" s="122">
        <f>H38</f>
        <v>50</v>
      </c>
      <c r="I37" s="84"/>
      <c r="J37" s="152"/>
    </row>
    <row r="38" spans="1:9" ht="12.75" customHeight="1">
      <c r="A38" s="8" t="s">
        <v>17</v>
      </c>
      <c r="B38" s="5" t="s">
        <v>12</v>
      </c>
      <c r="C38" s="5" t="s">
        <v>10</v>
      </c>
      <c r="D38" s="5" t="s">
        <v>19</v>
      </c>
      <c r="E38" s="168" t="s">
        <v>108</v>
      </c>
      <c r="F38" s="169"/>
      <c r="G38" s="5" t="s">
        <v>82</v>
      </c>
      <c r="H38" s="121">
        <v>50</v>
      </c>
      <c r="I38" s="74"/>
    </row>
    <row r="39" spans="1:10" s="83" customFormat="1" ht="22.5">
      <c r="A39" s="75" t="s">
        <v>121</v>
      </c>
      <c r="B39" s="92" t="s">
        <v>12</v>
      </c>
      <c r="C39" s="92" t="s">
        <v>10</v>
      </c>
      <c r="D39" s="92" t="s">
        <v>19</v>
      </c>
      <c r="E39" s="179" t="s">
        <v>108</v>
      </c>
      <c r="F39" s="173"/>
      <c r="G39" s="88" t="s">
        <v>16</v>
      </c>
      <c r="H39" s="120">
        <f>H41</f>
        <v>550</v>
      </c>
      <c r="J39" s="153"/>
    </row>
    <row r="40" spans="1:10" s="74" customFormat="1" ht="33.75">
      <c r="A40" s="75" t="s">
        <v>128</v>
      </c>
      <c r="B40" s="73" t="s">
        <v>12</v>
      </c>
      <c r="C40" s="73" t="s">
        <v>10</v>
      </c>
      <c r="D40" s="73" t="s">
        <v>19</v>
      </c>
      <c r="E40" s="174" t="s">
        <v>108</v>
      </c>
      <c r="F40" s="175"/>
      <c r="G40" s="73" t="s">
        <v>123</v>
      </c>
      <c r="H40" s="121">
        <f>H41</f>
        <v>550</v>
      </c>
      <c r="J40" s="131"/>
    </row>
    <row r="41" spans="1:10" s="74" customFormat="1" ht="22.5">
      <c r="A41" s="118" t="s">
        <v>97</v>
      </c>
      <c r="B41" s="73" t="s">
        <v>12</v>
      </c>
      <c r="C41" s="73" t="s">
        <v>10</v>
      </c>
      <c r="D41" s="73" t="s">
        <v>19</v>
      </c>
      <c r="E41" s="174" t="s">
        <v>108</v>
      </c>
      <c r="F41" s="175"/>
      <c r="G41" s="73" t="s">
        <v>96</v>
      </c>
      <c r="H41" s="121">
        <v>550</v>
      </c>
      <c r="J41" s="131"/>
    </row>
    <row r="42" spans="1:10" s="83" customFormat="1" ht="22.5">
      <c r="A42" s="75" t="s">
        <v>121</v>
      </c>
      <c r="B42" s="92" t="s">
        <v>12</v>
      </c>
      <c r="C42" s="92" t="s">
        <v>10</v>
      </c>
      <c r="D42" s="92" t="s">
        <v>19</v>
      </c>
      <c r="E42" s="179" t="s">
        <v>108</v>
      </c>
      <c r="F42" s="173"/>
      <c r="G42" s="88" t="s">
        <v>16</v>
      </c>
      <c r="H42" s="120">
        <f>H44</f>
        <v>1800</v>
      </c>
      <c r="J42" s="153"/>
    </row>
    <row r="43" spans="1:10" s="74" customFormat="1" ht="33.75">
      <c r="A43" s="75" t="s">
        <v>128</v>
      </c>
      <c r="B43" s="73" t="s">
        <v>12</v>
      </c>
      <c r="C43" s="73" t="s">
        <v>10</v>
      </c>
      <c r="D43" s="73" t="s">
        <v>19</v>
      </c>
      <c r="E43" s="174" t="s">
        <v>108</v>
      </c>
      <c r="F43" s="175"/>
      <c r="G43" s="73" t="s">
        <v>123</v>
      </c>
      <c r="H43" s="121">
        <f>H44</f>
        <v>1800</v>
      </c>
      <c r="J43" s="131"/>
    </row>
    <row r="44" spans="1:10" s="74" customFormat="1" ht="36" customHeight="1">
      <c r="A44" s="75" t="s">
        <v>124</v>
      </c>
      <c r="B44" s="73" t="s">
        <v>12</v>
      </c>
      <c r="C44" s="73" t="s">
        <v>10</v>
      </c>
      <c r="D44" s="73" t="s">
        <v>19</v>
      </c>
      <c r="E44" s="174" t="s">
        <v>108</v>
      </c>
      <c r="F44" s="175"/>
      <c r="G44" s="73" t="s">
        <v>84</v>
      </c>
      <c r="H44" s="121">
        <v>1800</v>
      </c>
      <c r="J44" s="131"/>
    </row>
    <row r="45" spans="1:10" s="52" customFormat="1" ht="21" customHeight="1">
      <c r="A45" s="93" t="s">
        <v>88</v>
      </c>
      <c r="B45" s="92" t="s">
        <v>12</v>
      </c>
      <c r="C45" s="92" t="s">
        <v>10</v>
      </c>
      <c r="D45" s="92" t="s">
        <v>19</v>
      </c>
      <c r="E45" s="172" t="s">
        <v>108</v>
      </c>
      <c r="F45" s="173"/>
      <c r="G45" s="94">
        <v>850</v>
      </c>
      <c r="H45" s="120">
        <f>H46</f>
        <v>24</v>
      </c>
      <c r="I45" s="83"/>
      <c r="J45" s="151"/>
    </row>
    <row r="46" spans="1:9" ht="12.75" customHeight="1">
      <c r="A46" s="75" t="s">
        <v>89</v>
      </c>
      <c r="B46" s="73" t="s">
        <v>12</v>
      </c>
      <c r="C46" s="73" t="s">
        <v>10</v>
      </c>
      <c r="D46" s="73" t="s">
        <v>19</v>
      </c>
      <c r="E46" s="194" t="s">
        <v>108</v>
      </c>
      <c r="F46" s="195"/>
      <c r="G46" s="80">
        <v>852</v>
      </c>
      <c r="H46" s="121">
        <v>24</v>
      </c>
      <c r="I46" s="74"/>
    </row>
    <row r="47" spans="1:9" ht="45">
      <c r="A47" s="93" t="s">
        <v>156</v>
      </c>
      <c r="B47" s="88" t="s">
        <v>12</v>
      </c>
      <c r="C47" s="88" t="s">
        <v>10</v>
      </c>
      <c r="D47" s="113" t="s">
        <v>19</v>
      </c>
      <c r="E47" s="172" t="s">
        <v>157</v>
      </c>
      <c r="F47" s="173"/>
      <c r="G47" s="114"/>
      <c r="H47" s="117">
        <f>SUM(H48,H51)</f>
        <v>135.4</v>
      </c>
      <c r="I47" s="74"/>
    </row>
    <row r="48" spans="1:10" s="61" customFormat="1" ht="33.75" customHeight="1">
      <c r="A48" s="85" t="s">
        <v>81</v>
      </c>
      <c r="B48" s="136" t="s">
        <v>12</v>
      </c>
      <c r="C48" s="136" t="s">
        <v>10</v>
      </c>
      <c r="D48" s="137" t="s">
        <v>19</v>
      </c>
      <c r="E48" s="187" t="s">
        <v>157</v>
      </c>
      <c r="F48" s="188"/>
      <c r="G48" s="138">
        <v>120</v>
      </c>
      <c r="H48" s="139">
        <f>SUM(H49:H50)</f>
        <v>128.63</v>
      </c>
      <c r="I48" s="84"/>
      <c r="J48" s="152"/>
    </row>
    <row r="49" spans="1:9" ht="28.5" customHeight="1">
      <c r="A49" s="75" t="s">
        <v>120</v>
      </c>
      <c r="B49" s="76" t="s">
        <v>12</v>
      </c>
      <c r="C49" s="76" t="s">
        <v>10</v>
      </c>
      <c r="D49" s="140" t="s">
        <v>19</v>
      </c>
      <c r="E49" s="170" t="s">
        <v>157</v>
      </c>
      <c r="F49" s="189"/>
      <c r="G49" s="114">
        <v>121</v>
      </c>
      <c r="H49" s="132">
        <v>98.79416</v>
      </c>
      <c r="I49" s="74"/>
    </row>
    <row r="50" spans="1:9" ht="20.25" customHeight="1">
      <c r="A50" s="75" t="s">
        <v>18</v>
      </c>
      <c r="B50" s="76" t="s">
        <v>12</v>
      </c>
      <c r="C50" s="76" t="s">
        <v>10</v>
      </c>
      <c r="D50" s="140" t="s">
        <v>19</v>
      </c>
      <c r="E50" s="170" t="s">
        <v>157</v>
      </c>
      <c r="F50" s="189"/>
      <c r="G50" s="114">
        <v>129</v>
      </c>
      <c r="H50" s="132">
        <v>29.83584</v>
      </c>
      <c r="I50" s="74"/>
    </row>
    <row r="51" spans="1:10" s="61" customFormat="1" ht="34.5" customHeight="1">
      <c r="A51" s="85" t="s">
        <v>128</v>
      </c>
      <c r="B51" s="136" t="s">
        <v>12</v>
      </c>
      <c r="C51" s="136" t="s">
        <v>10</v>
      </c>
      <c r="D51" s="137" t="s">
        <v>19</v>
      </c>
      <c r="E51" s="187" t="s">
        <v>157</v>
      </c>
      <c r="F51" s="188"/>
      <c r="G51" s="138">
        <v>200</v>
      </c>
      <c r="H51" s="139">
        <f>SUM(H52)</f>
        <v>6.77</v>
      </c>
      <c r="I51" s="84"/>
      <c r="J51" s="152"/>
    </row>
    <row r="52" spans="1:9" ht="20.25" customHeight="1">
      <c r="A52" s="75" t="s">
        <v>124</v>
      </c>
      <c r="B52" s="76" t="s">
        <v>12</v>
      </c>
      <c r="C52" s="76" t="s">
        <v>10</v>
      </c>
      <c r="D52" s="140" t="s">
        <v>19</v>
      </c>
      <c r="E52" s="170" t="s">
        <v>157</v>
      </c>
      <c r="F52" s="189"/>
      <c r="G52" s="135">
        <v>244</v>
      </c>
      <c r="H52" s="117">
        <v>6.77</v>
      </c>
      <c r="I52" s="74"/>
    </row>
    <row r="53" spans="1:9" ht="90">
      <c r="A53" s="75" t="s">
        <v>125</v>
      </c>
      <c r="B53" s="88" t="s">
        <v>12</v>
      </c>
      <c r="C53" s="88" t="s">
        <v>10</v>
      </c>
      <c r="D53" s="113" t="s">
        <v>19</v>
      </c>
      <c r="E53" s="172" t="s">
        <v>126</v>
      </c>
      <c r="F53" s="173"/>
      <c r="G53" s="114">
        <v>200</v>
      </c>
      <c r="H53" s="120">
        <f>H56</f>
        <v>0.7</v>
      </c>
      <c r="I53" s="74"/>
    </row>
    <row r="54" spans="1:10" s="83" customFormat="1" ht="22.5">
      <c r="A54" s="75" t="s">
        <v>121</v>
      </c>
      <c r="B54" s="73" t="s">
        <v>12</v>
      </c>
      <c r="C54" s="73" t="s">
        <v>10</v>
      </c>
      <c r="D54" s="73" t="s">
        <v>19</v>
      </c>
      <c r="E54" s="174" t="s">
        <v>126</v>
      </c>
      <c r="F54" s="175"/>
      <c r="G54" s="76" t="s">
        <v>16</v>
      </c>
      <c r="H54" s="121">
        <f>H56</f>
        <v>0.7</v>
      </c>
      <c r="J54" s="153"/>
    </row>
    <row r="55" spans="1:10" s="74" customFormat="1" ht="33.75">
      <c r="A55" s="75" t="s">
        <v>122</v>
      </c>
      <c r="B55" s="73" t="s">
        <v>12</v>
      </c>
      <c r="C55" s="73" t="s">
        <v>10</v>
      </c>
      <c r="D55" s="73" t="s">
        <v>19</v>
      </c>
      <c r="E55" s="174" t="s">
        <v>126</v>
      </c>
      <c r="F55" s="175"/>
      <c r="G55" s="73" t="s">
        <v>123</v>
      </c>
      <c r="H55" s="121">
        <f>H56</f>
        <v>0.7</v>
      </c>
      <c r="J55" s="131"/>
    </row>
    <row r="56" spans="1:10" s="74" customFormat="1" ht="36" customHeight="1">
      <c r="A56" s="75" t="s">
        <v>124</v>
      </c>
      <c r="B56" s="73" t="s">
        <v>12</v>
      </c>
      <c r="C56" s="73" t="s">
        <v>10</v>
      </c>
      <c r="D56" s="73" t="s">
        <v>19</v>
      </c>
      <c r="E56" s="174" t="s">
        <v>126</v>
      </c>
      <c r="F56" s="175"/>
      <c r="G56" s="73" t="s">
        <v>84</v>
      </c>
      <c r="H56" s="121">
        <v>0.7</v>
      </c>
      <c r="J56" s="131"/>
    </row>
    <row r="57" spans="1:10" s="83" customFormat="1" ht="25.5">
      <c r="A57" s="91" t="s">
        <v>48</v>
      </c>
      <c r="B57" s="92" t="s">
        <v>12</v>
      </c>
      <c r="C57" s="92" t="s">
        <v>10</v>
      </c>
      <c r="D57" s="92" t="s">
        <v>47</v>
      </c>
      <c r="E57" s="165" t="s">
        <v>114</v>
      </c>
      <c r="F57" s="166"/>
      <c r="G57" s="92"/>
      <c r="H57" s="120">
        <f>H60</f>
        <v>763.5</v>
      </c>
      <c r="J57" s="153"/>
    </row>
    <row r="58" spans="1:10" s="74" customFormat="1" ht="23.25" customHeight="1">
      <c r="A58" s="111" t="s">
        <v>113</v>
      </c>
      <c r="B58" s="6">
        <v>716</v>
      </c>
      <c r="C58" s="6" t="s">
        <v>10</v>
      </c>
      <c r="D58" s="6" t="s">
        <v>47</v>
      </c>
      <c r="E58" s="168" t="s">
        <v>115</v>
      </c>
      <c r="F58" s="169"/>
      <c r="G58" s="6" t="s">
        <v>87</v>
      </c>
      <c r="H58" s="121">
        <f>H61</f>
        <v>763.5</v>
      </c>
      <c r="J58" s="131"/>
    </row>
    <row r="59" spans="1:10" s="74" customFormat="1" ht="36" customHeight="1">
      <c r="A59" s="111" t="s">
        <v>117</v>
      </c>
      <c r="B59" s="6">
        <v>716</v>
      </c>
      <c r="C59" s="6" t="s">
        <v>10</v>
      </c>
      <c r="D59" s="6" t="s">
        <v>47</v>
      </c>
      <c r="E59" s="168" t="s">
        <v>115</v>
      </c>
      <c r="F59" s="169"/>
      <c r="G59" s="6" t="s">
        <v>87</v>
      </c>
      <c r="H59" s="121">
        <f>H61</f>
        <v>763.5</v>
      </c>
      <c r="J59" s="131"/>
    </row>
    <row r="60" spans="1:10" s="74" customFormat="1" ht="24">
      <c r="A60" s="82" t="s">
        <v>105</v>
      </c>
      <c r="B60" s="73" t="s">
        <v>12</v>
      </c>
      <c r="C60" s="73" t="s">
        <v>10</v>
      </c>
      <c r="D60" s="73" t="s">
        <v>47</v>
      </c>
      <c r="E60" s="172" t="s">
        <v>127</v>
      </c>
      <c r="F60" s="173"/>
      <c r="G60" s="73" t="s">
        <v>87</v>
      </c>
      <c r="H60" s="121">
        <f>H61</f>
        <v>763.5</v>
      </c>
      <c r="J60" s="131"/>
    </row>
    <row r="61" spans="1:9" ht="12.75">
      <c r="A61" s="82" t="s">
        <v>106</v>
      </c>
      <c r="B61" s="73" t="s">
        <v>12</v>
      </c>
      <c r="C61" s="73" t="s">
        <v>10</v>
      </c>
      <c r="D61" s="73" t="s">
        <v>47</v>
      </c>
      <c r="E61" s="170" t="s">
        <v>127</v>
      </c>
      <c r="F61" s="171"/>
      <c r="G61" s="73"/>
      <c r="H61" s="121">
        <f>H62</f>
        <v>763.5</v>
      </c>
      <c r="I61" s="74"/>
    </row>
    <row r="62" spans="1:9" ht="12.75">
      <c r="A62" s="82" t="s">
        <v>15</v>
      </c>
      <c r="B62" s="73" t="s">
        <v>12</v>
      </c>
      <c r="C62" s="73" t="s">
        <v>10</v>
      </c>
      <c r="D62" s="73" t="s">
        <v>47</v>
      </c>
      <c r="E62" s="170" t="s">
        <v>127</v>
      </c>
      <c r="F62" s="171"/>
      <c r="G62" s="73" t="s">
        <v>16</v>
      </c>
      <c r="H62" s="121">
        <f>H63</f>
        <v>763.5</v>
      </c>
      <c r="I62" s="74"/>
    </row>
    <row r="63" spans="1:9" ht="12.75">
      <c r="A63" s="82" t="s">
        <v>20</v>
      </c>
      <c r="B63" s="73" t="s">
        <v>12</v>
      </c>
      <c r="C63" s="73" t="s">
        <v>10</v>
      </c>
      <c r="D63" s="73" t="s">
        <v>47</v>
      </c>
      <c r="E63" s="192" t="s">
        <v>127</v>
      </c>
      <c r="F63" s="193"/>
      <c r="G63" s="73" t="s">
        <v>84</v>
      </c>
      <c r="H63" s="121">
        <v>763.5</v>
      </c>
      <c r="I63" s="74"/>
    </row>
    <row r="64" spans="1:9" ht="12.75">
      <c r="A64" s="91" t="s">
        <v>29</v>
      </c>
      <c r="B64" s="92" t="s">
        <v>12</v>
      </c>
      <c r="C64" s="92" t="s">
        <v>10</v>
      </c>
      <c r="D64" s="115" t="s">
        <v>27</v>
      </c>
      <c r="E64" s="165" t="s">
        <v>114</v>
      </c>
      <c r="F64" s="166"/>
      <c r="G64" s="116" t="s">
        <v>87</v>
      </c>
      <c r="H64" s="120">
        <f>H65</f>
        <v>100</v>
      </c>
      <c r="I64" s="74"/>
    </row>
    <row r="65" spans="1:9" ht="12.75" customHeight="1">
      <c r="A65" s="111" t="s">
        <v>113</v>
      </c>
      <c r="B65" s="6">
        <v>716</v>
      </c>
      <c r="C65" s="6" t="s">
        <v>10</v>
      </c>
      <c r="D65" s="6" t="s">
        <v>27</v>
      </c>
      <c r="E65" s="163" t="s">
        <v>118</v>
      </c>
      <c r="F65" s="164"/>
      <c r="G65" s="6" t="s">
        <v>87</v>
      </c>
      <c r="H65" s="121">
        <f>H68</f>
        <v>100</v>
      </c>
      <c r="I65" s="74"/>
    </row>
    <row r="66" spans="1:9" ht="12.75" customHeight="1">
      <c r="A66" s="111" t="s">
        <v>117</v>
      </c>
      <c r="B66" s="6">
        <v>716</v>
      </c>
      <c r="C66" s="6" t="s">
        <v>10</v>
      </c>
      <c r="D66" s="6" t="s">
        <v>27</v>
      </c>
      <c r="E66" s="163" t="s">
        <v>118</v>
      </c>
      <c r="F66" s="164"/>
      <c r="G66" s="6" t="s">
        <v>87</v>
      </c>
      <c r="H66" s="121">
        <f>H68</f>
        <v>100</v>
      </c>
      <c r="I66" s="74"/>
    </row>
    <row r="67" spans="1:9" ht="12.75" customHeight="1">
      <c r="A67" s="95" t="s">
        <v>63</v>
      </c>
      <c r="B67" s="73" t="s">
        <v>12</v>
      </c>
      <c r="C67" s="73" t="s">
        <v>10</v>
      </c>
      <c r="D67" s="73" t="s">
        <v>27</v>
      </c>
      <c r="E67" s="163" t="s">
        <v>118</v>
      </c>
      <c r="F67" s="164"/>
      <c r="G67" s="73"/>
      <c r="H67" s="121">
        <f>H68</f>
        <v>100</v>
      </c>
      <c r="I67" s="74"/>
    </row>
    <row r="68" spans="1:9" ht="23.25" customHeight="1">
      <c r="A68" s="93" t="s">
        <v>65</v>
      </c>
      <c r="B68" s="73" t="s">
        <v>12</v>
      </c>
      <c r="C68" s="73" t="s">
        <v>10</v>
      </c>
      <c r="D68" s="73" t="s">
        <v>27</v>
      </c>
      <c r="E68" s="163" t="s">
        <v>129</v>
      </c>
      <c r="F68" s="164"/>
      <c r="G68" s="73" t="s">
        <v>91</v>
      </c>
      <c r="H68" s="121">
        <f>H69</f>
        <v>100</v>
      </c>
      <c r="I68" s="74"/>
    </row>
    <row r="69" spans="1:9" ht="12.75">
      <c r="A69" s="75" t="s">
        <v>94</v>
      </c>
      <c r="B69" s="73" t="s">
        <v>12</v>
      </c>
      <c r="C69" s="73" t="s">
        <v>10</v>
      </c>
      <c r="D69" s="73" t="s">
        <v>27</v>
      </c>
      <c r="E69" s="163" t="s">
        <v>129</v>
      </c>
      <c r="F69" s="164"/>
      <c r="G69" s="73" t="s">
        <v>91</v>
      </c>
      <c r="H69" s="121">
        <v>100</v>
      </c>
      <c r="I69" s="74"/>
    </row>
    <row r="70" spans="1:9" ht="12.75">
      <c r="A70" s="96" t="s">
        <v>31</v>
      </c>
      <c r="B70" s="92" t="s">
        <v>12</v>
      </c>
      <c r="C70" s="97" t="s">
        <v>11</v>
      </c>
      <c r="D70" s="97"/>
      <c r="E70" s="165"/>
      <c r="F70" s="166"/>
      <c r="G70" s="110"/>
      <c r="H70" s="120">
        <f>H71</f>
        <v>137.29999999999998</v>
      </c>
      <c r="I70" s="74"/>
    </row>
    <row r="71" spans="1:9" ht="25.5">
      <c r="A71" s="99" t="s">
        <v>32</v>
      </c>
      <c r="B71" s="73" t="s">
        <v>12</v>
      </c>
      <c r="C71" s="79" t="s">
        <v>11</v>
      </c>
      <c r="D71" s="79" t="s">
        <v>33</v>
      </c>
      <c r="E71" s="163" t="s">
        <v>114</v>
      </c>
      <c r="F71" s="164"/>
      <c r="G71" s="110" t="s">
        <v>87</v>
      </c>
      <c r="H71" s="121">
        <f>H73</f>
        <v>137.29999999999998</v>
      </c>
      <c r="I71" s="74"/>
    </row>
    <row r="72" spans="1:9" ht="12.75" customHeight="1">
      <c r="A72" s="111" t="s">
        <v>113</v>
      </c>
      <c r="B72" s="6">
        <v>716</v>
      </c>
      <c r="C72" s="79" t="s">
        <v>11</v>
      </c>
      <c r="D72" s="79" t="s">
        <v>33</v>
      </c>
      <c r="E72" s="163" t="s">
        <v>130</v>
      </c>
      <c r="F72" s="164"/>
      <c r="G72" s="6" t="s">
        <v>87</v>
      </c>
      <c r="H72" s="121">
        <f>H73</f>
        <v>137.29999999999998</v>
      </c>
      <c r="I72" s="74"/>
    </row>
    <row r="73" spans="1:9" ht="37.5" customHeight="1">
      <c r="A73" s="100" t="s">
        <v>66</v>
      </c>
      <c r="B73" s="73" t="s">
        <v>12</v>
      </c>
      <c r="C73" s="79" t="s">
        <v>11</v>
      </c>
      <c r="D73" s="79" t="s">
        <v>33</v>
      </c>
      <c r="E73" s="163" t="s">
        <v>131</v>
      </c>
      <c r="F73" s="164"/>
      <c r="G73" s="110"/>
      <c r="H73" s="121">
        <f>H74+H77</f>
        <v>137.29999999999998</v>
      </c>
      <c r="I73" s="74"/>
    </row>
    <row r="74" spans="1:9" ht="22.5">
      <c r="A74" s="8" t="s">
        <v>119</v>
      </c>
      <c r="B74" s="5" t="s">
        <v>12</v>
      </c>
      <c r="C74" s="79" t="s">
        <v>11</v>
      </c>
      <c r="D74" s="79" t="s">
        <v>33</v>
      </c>
      <c r="E74" s="163" t="s">
        <v>131</v>
      </c>
      <c r="F74" s="164"/>
      <c r="G74" s="5" t="s">
        <v>112</v>
      </c>
      <c r="H74" s="121">
        <f>H76+H75</f>
        <v>130.2</v>
      </c>
      <c r="I74" s="74"/>
    </row>
    <row r="75" spans="1:9" ht="22.5">
      <c r="A75" s="75" t="s">
        <v>120</v>
      </c>
      <c r="B75" s="73" t="s">
        <v>12</v>
      </c>
      <c r="C75" s="79" t="s">
        <v>11</v>
      </c>
      <c r="D75" s="79" t="s">
        <v>33</v>
      </c>
      <c r="E75" s="163" t="s">
        <v>131</v>
      </c>
      <c r="F75" s="164"/>
      <c r="G75" s="73" t="s">
        <v>80</v>
      </c>
      <c r="H75" s="121">
        <v>100</v>
      </c>
      <c r="I75" s="74"/>
    </row>
    <row r="76" spans="1:9" ht="12.75">
      <c r="A76" s="75" t="s">
        <v>18</v>
      </c>
      <c r="B76" s="73" t="s">
        <v>12</v>
      </c>
      <c r="C76" s="79" t="s">
        <v>11</v>
      </c>
      <c r="D76" s="79" t="s">
        <v>33</v>
      </c>
      <c r="E76" s="163" t="s">
        <v>131</v>
      </c>
      <c r="F76" s="164"/>
      <c r="G76" s="73" t="s">
        <v>111</v>
      </c>
      <c r="H76" s="121">
        <v>30.2</v>
      </c>
      <c r="I76" s="74"/>
    </row>
    <row r="77" spans="1:9" ht="22.5" customHeight="1">
      <c r="A77" s="93" t="s">
        <v>121</v>
      </c>
      <c r="B77" s="92" t="s">
        <v>12</v>
      </c>
      <c r="C77" s="79" t="s">
        <v>11</v>
      </c>
      <c r="D77" s="79" t="s">
        <v>33</v>
      </c>
      <c r="E77" s="163" t="s">
        <v>131</v>
      </c>
      <c r="F77" s="167"/>
      <c r="G77" s="88" t="s">
        <v>16</v>
      </c>
      <c r="H77" s="120">
        <f>H79</f>
        <v>7.1</v>
      </c>
      <c r="I77" s="74"/>
    </row>
    <row r="78" spans="1:9" ht="33.75" customHeight="1">
      <c r="A78" s="75" t="s">
        <v>128</v>
      </c>
      <c r="B78" s="73" t="s">
        <v>12</v>
      </c>
      <c r="C78" s="79" t="s">
        <v>11</v>
      </c>
      <c r="D78" s="79" t="s">
        <v>33</v>
      </c>
      <c r="E78" s="163" t="s">
        <v>131</v>
      </c>
      <c r="F78" s="167"/>
      <c r="G78" s="73" t="s">
        <v>123</v>
      </c>
      <c r="H78" s="121">
        <f>H79</f>
        <v>7.1</v>
      </c>
      <c r="I78" s="74"/>
    </row>
    <row r="79" spans="1:9" ht="33.75">
      <c r="A79" s="75" t="s">
        <v>124</v>
      </c>
      <c r="B79" s="73" t="s">
        <v>12</v>
      </c>
      <c r="C79" s="79" t="s">
        <v>11</v>
      </c>
      <c r="D79" s="79" t="s">
        <v>33</v>
      </c>
      <c r="E79" s="163" t="s">
        <v>131</v>
      </c>
      <c r="F79" s="167"/>
      <c r="G79" s="73" t="s">
        <v>84</v>
      </c>
      <c r="H79" s="121">
        <v>7.1</v>
      </c>
      <c r="I79" s="74"/>
    </row>
    <row r="80" spans="1:9" ht="12.75" customHeight="1">
      <c r="A80" s="96" t="s">
        <v>132</v>
      </c>
      <c r="B80" s="92" t="s">
        <v>12</v>
      </c>
      <c r="C80" s="97" t="s">
        <v>33</v>
      </c>
      <c r="D80" s="97"/>
      <c r="E80" s="165"/>
      <c r="F80" s="166"/>
      <c r="G80" s="110"/>
      <c r="H80" s="120">
        <f>H81+H89</f>
        <v>100</v>
      </c>
      <c r="I80" s="74"/>
    </row>
    <row r="81" spans="1:9" ht="51">
      <c r="A81" s="99" t="s">
        <v>67</v>
      </c>
      <c r="B81" s="88" t="s">
        <v>12</v>
      </c>
      <c r="C81" s="89" t="s">
        <v>33</v>
      </c>
      <c r="D81" s="89" t="s">
        <v>53</v>
      </c>
      <c r="E81" s="191" t="s">
        <v>114</v>
      </c>
      <c r="F81" s="166"/>
      <c r="G81" s="112" t="s">
        <v>87</v>
      </c>
      <c r="H81" s="120">
        <f aca="true" t="shared" si="0" ref="H81:H87">H82</f>
        <v>50</v>
      </c>
      <c r="I81" s="74"/>
    </row>
    <row r="82" spans="1:9" ht="25.5">
      <c r="A82" s="111" t="s">
        <v>113</v>
      </c>
      <c r="B82" s="6">
        <v>716</v>
      </c>
      <c r="C82" s="79" t="s">
        <v>33</v>
      </c>
      <c r="D82" s="79" t="s">
        <v>53</v>
      </c>
      <c r="E82" s="163" t="s">
        <v>118</v>
      </c>
      <c r="F82" s="164"/>
      <c r="G82" s="6" t="s">
        <v>87</v>
      </c>
      <c r="H82" s="121">
        <f t="shared" si="0"/>
        <v>50</v>
      </c>
      <c r="I82" s="74"/>
    </row>
    <row r="83" spans="1:9" ht="38.25">
      <c r="A83" s="111" t="s">
        <v>117</v>
      </c>
      <c r="B83" s="6">
        <v>716</v>
      </c>
      <c r="C83" s="79" t="s">
        <v>33</v>
      </c>
      <c r="D83" s="79" t="s">
        <v>53</v>
      </c>
      <c r="E83" s="163" t="s">
        <v>118</v>
      </c>
      <c r="F83" s="164"/>
      <c r="G83" s="6" t="s">
        <v>87</v>
      </c>
      <c r="H83" s="121">
        <f t="shared" si="0"/>
        <v>50</v>
      </c>
      <c r="I83" s="74"/>
    </row>
    <row r="84" spans="1:9" ht="38.25">
      <c r="A84" s="30" t="s">
        <v>63</v>
      </c>
      <c r="B84" s="6">
        <v>716</v>
      </c>
      <c r="C84" s="79" t="s">
        <v>33</v>
      </c>
      <c r="D84" s="79" t="s">
        <v>53</v>
      </c>
      <c r="E84" s="163" t="s">
        <v>118</v>
      </c>
      <c r="F84" s="164"/>
      <c r="G84" s="6" t="s">
        <v>87</v>
      </c>
      <c r="H84" s="121">
        <f>H85</f>
        <v>50</v>
      </c>
      <c r="I84" s="74"/>
    </row>
    <row r="85" spans="1:9" ht="22.5">
      <c r="A85" s="8" t="s">
        <v>64</v>
      </c>
      <c r="B85" s="6">
        <v>716</v>
      </c>
      <c r="C85" s="79" t="s">
        <v>33</v>
      </c>
      <c r="D85" s="79" t="s">
        <v>53</v>
      </c>
      <c r="E85" s="163" t="s">
        <v>133</v>
      </c>
      <c r="F85" s="164"/>
      <c r="G85" s="6" t="s">
        <v>87</v>
      </c>
      <c r="H85" s="121">
        <f t="shared" si="0"/>
        <v>50</v>
      </c>
      <c r="I85" s="74"/>
    </row>
    <row r="86" spans="1:9" ht="27" customHeight="1">
      <c r="A86" s="93" t="s">
        <v>121</v>
      </c>
      <c r="B86" s="92" t="s">
        <v>12</v>
      </c>
      <c r="C86" s="79" t="s">
        <v>33</v>
      </c>
      <c r="D86" s="79" t="s">
        <v>53</v>
      </c>
      <c r="E86" s="163" t="s">
        <v>133</v>
      </c>
      <c r="F86" s="164"/>
      <c r="G86" s="88" t="s">
        <v>16</v>
      </c>
      <c r="H86" s="120">
        <f t="shared" si="0"/>
        <v>50</v>
      </c>
      <c r="I86" s="74"/>
    </row>
    <row r="87" spans="1:9" ht="33.75">
      <c r="A87" s="75" t="s">
        <v>128</v>
      </c>
      <c r="B87" s="73" t="s">
        <v>12</v>
      </c>
      <c r="C87" s="79" t="s">
        <v>33</v>
      </c>
      <c r="D87" s="79" t="s">
        <v>53</v>
      </c>
      <c r="E87" s="163" t="s">
        <v>133</v>
      </c>
      <c r="F87" s="164"/>
      <c r="G87" s="73" t="s">
        <v>123</v>
      </c>
      <c r="H87" s="121">
        <f t="shared" si="0"/>
        <v>50</v>
      </c>
      <c r="I87" s="74"/>
    </row>
    <row r="88" spans="1:9" ht="33.75">
      <c r="A88" s="75" t="s">
        <v>124</v>
      </c>
      <c r="B88" s="73" t="s">
        <v>12</v>
      </c>
      <c r="C88" s="79" t="s">
        <v>33</v>
      </c>
      <c r="D88" s="79" t="s">
        <v>53</v>
      </c>
      <c r="E88" s="163" t="s">
        <v>133</v>
      </c>
      <c r="F88" s="164"/>
      <c r="G88" s="73" t="s">
        <v>84</v>
      </c>
      <c r="H88" s="121">
        <v>50</v>
      </c>
      <c r="I88" s="74"/>
    </row>
    <row r="89" spans="1:9" ht="12.75">
      <c r="A89" s="99" t="s">
        <v>69</v>
      </c>
      <c r="B89" s="88" t="s">
        <v>12</v>
      </c>
      <c r="C89" s="89" t="s">
        <v>33</v>
      </c>
      <c r="D89" s="89" t="s">
        <v>68</v>
      </c>
      <c r="E89" s="191" t="s">
        <v>114</v>
      </c>
      <c r="F89" s="166"/>
      <c r="G89" s="112" t="s">
        <v>87</v>
      </c>
      <c r="H89" s="120">
        <f aca="true" t="shared" si="1" ref="H89:H95">H90</f>
        <v>50</v>
      </c>
      <c r="I89" s="74"/>
    </row>
    <row r="90" spans="1:9" ht="25.5">
      <c r="A90" s="111" t="s">
        <v>113</v>
      </c>
      <c r="B90" s="6">
        <v>716</v>
      </c>
      <c r="C90" s="89" t="s">
        <v>33</v>
      </c>
      <c r="D90" s="89" t="s">
        <v>68</v>
      </c>
      <c r="E90" s="163" t="s">
        <v>118</v>
      </c>
      <c r="F90" s="164"/>
      <c r="G90" s="6" t="s">
        <v>87</v>
      </c>
      <c r="H90" s="121">
        <f t="shared" si="1"/>
        <v>50</v>
      </c>
      <c r="I90" s="74"/>
    </row>
    <row r="91" spans="1:9" ht="36.75" customHeight="1">
      <c r="A91" s="111" t="s">
        <v>117</v>
      </c>
      <c r="B91" s="6">
        <v>716</v>
      </c>
      <c r="C91" s="89" t="s">
        <v>33</v>
      </c>
      <c r="D91" s="89" t="s">
        <v>68</v>
      </c>
      <c r="E91" s="163" t="s">
        <v>118</v>
      </c>
      <c r="F91" s="164"/>
      <c r="G91" s="6" t="s">
        <v>87</v>
      </c>
      <c r="H91" s="121">
        <f t="shared" si="1"/>
        <v>50</v>
      </c>
      <c r="I91" s="74"/>
    </row>
    <row r="92" spans="1:9" ht="40.5" customHeight="1">
      <c r="A92" s="30" t="s">
        <v>63</v>
      </c>
      <c r="B92" s="6">
        <v>716</v>
      </c>
      <c r="C92" s="89" t="s">
        <v>33</v>
      </c>
      <c r="D92" s="89" t="s">
        <v>68</v>
      </c>
      <c r="E92" s="163" t="s">
        <v>118</v>
      </c>
      <c r="F92" s="164"/>
      <c r="G92" s="6" t="s">
        <v>87</v>
      </c>
      <c r="H92" s="121">
        <f t="shared" si="1"/>
        <v>50</v>
      </c>
      <c r="I92" s="74"/>
    </row>
    <row r="93" spans="1:9" ht="22.5">
      <c r="A93" s="8" t="s">
        <v>64</v>
      </c>
      <c r="B93" s="6">
        <v>716</v>
      </c>
      <c r="C93" s="89" t="s">
        <v>33</v>
      </c>
      <c r="D93" s="89" t="s">
        <v>68</v>
      </c>
      <c r="E93" s="163" t="s">
        <v>134</v>
      </c>
      <c r="F93" s="164"/>
      <c r="G93" s="6" t="s">
        <v>87</v>
      </c>
      <c r="H93" s="121">
        <f t="shared" si="1"/>
        <v>50</v>
      </c>
      <c r="I93" s="74"/>
    </row>
    <row r="94" spans="1:9" ht="22.5">
      <c r="A94" s="93" t="s">
        <v>121</v>
      </c>
      <c r="B94" s="92" t="s">
        <v>12</v>
      </c>
      <c r="C94" s="89" t="s">
        <v>33</v>
      </c>
      <c r="D94" s="89" t="s">
        <v>68</v>
      </c>
      <c r="E94" s="163" t="s">
        <v>134</v>
      </c>
      <c r="F94" s="164"/>
      <c r="G94" s="88" t="s">
        <v>16</v>
      </c>
      <c r="H94" s="120">
        <f t="shared" si="1"/>
        <v>50</v>
      </c>
      <c r="I94" s="74"/>
    </row>
    <row r="95" spans="1:9" ht="33.75">
      <c r="A95" s="75" t="s">
        <v>128</v>
      </c>
      <c r="B95" s="73" t="s">
        <v>12</v>
      </c>
      <c r="C95" s="89" t="s">
        <v>33</v>
      </c>
      <c r="D95" s="89" t="s">
        <v>68</v>
      </c>
      <c r="E95" s="163" t="s">
        <v>134</v>
      </c>
      <c r="F95" s="164"/>
      <c r="G95" s="73" t="s">
        <v>123</v>
      </c>
      <c r="H95" s="121">
        <f t="shared" si="1"/>
        <v>50</v>
      </c>
      <c r="I95" s="74"/>
    </row>
    <row r="96" spans="1:9" ht="33.75">
      <c r="A96" s="75" t="s">
        <v>124</v>
      </c>
      <c r="B96" s="73" t="s">
        <v>12</v>
      </c>
      <c r="C96" s="89" t="s">
        <v>33</v>
      </c>
      <c r="D96" s="89" t="s">
        <v>68</v>
      </c>
      <c r="E96" s="163" t="s">
        <v>134</v>
      </c>
      <c r="F96" s="164"/>
      <c r="G96" s="73" t="s">
        <v>84</v>
      </c>
      <c r="H96" s="121">
        <v>50</v>
      </c>
      <c r="I96" s="74"/>
    </row>
    <row r="97" spans="1:9" ht="12.75">
      <c r="A97" s="96" t="s">
        <v>59</v>
      </c>
      <c r="B97" s="102" t="s">
        <v>12</v>
      </c>
      <c r="C97" s="102" t="s">
        <v>19</v>
      </c>
      <c r="D97" s="103"/>
      <c r="E97" s="163"/>
      <c r="F97" s="164"/>
      <c r="G97" s="79"/>
      <c r="H97" s="120">
        <f>H99+H105</f>
        <v>1834.7</v>
      </c>
      <c r="I97" s="74"/>
    </row>
    <row r="98" spans="1:9" ht="25.5">
      <c r="A98" s="111" t="s">
        <v>135</v>
      </c>
      <c r="B98" s="6">
        <v>716</v>
      </c>
      <c r="C98" s="103" t="s">
        <v>19</v>
      </c>
      <c r="D98" s="103" t="s">
        <v>53</v>
      </c>
      <c r="E98" s="163" t="s">
        <v>136</v>
      </c>
      <c r="F98" s="164"/>
      <c r="G98" s="6" t="s">
        <v>87</v>
      </c>
      <c r="H98" s="121">
        <f>H99</f>
        <v>1334.7</v>
      </c>
      <c r="I98" s="74"/>
    </row>
    <row r="99" spans="1:9" ht="89.25">
      <c r="A99" s="96" t="s">
        <v>104</v>
      </c>
      <c r="B99" s="86" t="s">
        <v>12</v>
      </c>
      <c r="C99" s="106" t="s">
        <v>19</v>
      </c>
      <c r="D99" s="106" t="s">
        <v>53</v>
      </c>
      <c r="E99" s="163" t="s">
        <v>136</v>
      </c>
      <c r="F99" s="164"/>
      <c r="G99" s="106"/>
      <c r="H99" s="122">
        <f>H100</f>
        <v>1334.7</v>
      </c>
      <c r="I99" s="74"/>
    </row>
    <row r="100" spans="1:9" ht="127.5">
      <c r="A100" s="107" t="s">
        <v>75</v>
      </c>
      <c r="B100" s="76" t="s">
        <v>12</v>
      </c>
      <c r="C100" s="77" t="s">
        <v>19</v>
      </c>
      <c r="D100" s="77" t="s">
        <v>53</v>
      </c>
      <c r="E100" s="163" t="s">
        <v>137</v>
      </c>
      <c r="F100" s="167"/>
      <c r="G100" s="106"/>
      <c r="H100" s="121">
        <f>H101</f>
        <v>1334.7</v>
      </c>
      <c r="I100" s="74"/>
    </row>
    <row r="101" spans="1:9" ht="21.75" customHeight="1">
      <c r="A101" s="93" t="s">
        <v>121</v>
      </c>
      <c r="B101" s="73" t="s">
        <v>12</v>
      </c>
      <c r="C101" s="79" t="s">
        <v>19</v>
      </c>
      <c r="D101" s="79" t="s">
        <v>53</v>
      </c>
      <c r="E101" s="163" t="s">
        <v>137</v>
      </c>
      <c r="F101" s="167"/>
      <c r="G101" s="79"/>
      <c r="H101" s="121">
        <f>SUM(H102)</f>
        <v>1334.7</v>
      </c>
      <c r="I101" s="74"/>
    </row>
    <row r="102" spans="1:9" ht="40.5" customHeight="1">
      <c r="A102" s="75" t="s">
        <v>128</v>
      </c>
      <c r="B102" s="73" t="s">
        <v>12</v>
      </c>
      <c r="C102" s="79" t="s">
        <v>19</v>
      </c>
      <c r="D102" s="79" t="s">
        <v>53</v>
      </c>
      <c r="E102" s="163" t="s">
        <v>137</v>
      </c>
      <c r="F102" s="167"/>
      <c r="G102" s="88" t="s">
        <v>16</v>
      </c>
      <c r="H102" s="121">
        <f>H103</f>
        <v>1334.7</v>
      </c>
      <c r="I102" s="74"/>
    </row>
    <row r="103" spans="1:10" s="61" customFormat="1" ht="34.5" customHeight="1">
      <c r="A103" s="75" t="s">
        <v>124</v>
      </c>
      <c r="B103" s="73" t="s">
        <v>12</v>
      </c>
      <c r="C103" s="79" t="s">
        <v>19</v>
      </c>
      <c r="D103" s="79" t="s">
        <v>53</v>
      </c>
      <c r="E103" s="163" t="s">
        <v>137</v>
      </c>
      <c r="F103" s="167"/>
      <c r="G103" s="73" t="s">
        <v>123</v>
      </c>
      <c r="H103" s="121">
        <f>H104</f>
        <v>1334.7</v>
      </c>
      <c r="I103" s="84"/>
      <c r="J103" s="152"/>
    </row>
    <row r="104" spans="1:10" s="61" customFormat="1" ht="34.5" customHeight="1">
      <c r="A104" s="75" t="s">
        <v>124</v>
      </c>
      <c r="B104" s="73" t="s">
        <v>12</v>
      </c>
      <c r="C104" s="79" t="s">
        <v>19</v>
      </c>
      <c r="D104" s="79" t="s">
        <v>53</v>
      </c>
      <c r="E104" s="163" t="s">
        <v>137</v>
      </c>
      <c r="F104" s="167"/>
      <c r="G104" s="73" t="s">
        <v>84</v>
      </c>
      <c r="H104" s="121">
        <v>1334.7</v>
      </c>
      <c r="I104" s="84"/>
      <c r="J104" s="152"/>
    </row>
    <row r="105" spans="1:9" ht="24.75" customHeight="1">
      <c r="A105" s="101" t="s">
        <v>73</v>
      </c>
      <c r="B105" s="88" t="s">
        <v>12</v>
      </c>
      <c r="C105" s="89" t="s">
        <v>19</v>
      </c>
      <c r="D105" s="89" t="s">
        <v>30</v>
      </c>
      <c r="E105" s="191" t="s">
        <v>114</v>
      </c>
      <c r="F105" s="166"/>
      <c r="G105" s="105" t="s">
        <v>87</v>
      </c>
      <c r="H105" s="120">
        <f aca="true" t="shared" si="2" ref="H105:H111">H106</f>
        <v>500</v>
      </c>
      <c r="I105" s="74"/>
    </row>
    <row r="106" spans="1:9" ht="26.25" customHeight="1">
      <c r="A106" s="111" t="s">
        <v>113</v>
      </c>
      <c r="B106" s="6">
        <v>716</v>
      </c>
      <c r="C106" s="77" t="s">
        <v>19</v>
      </c>
      <c r="D106" s="77" t="s">
        <v>30</v>
      </c>
      <c r="E106" s="163" t="s">
        <v>118</v>
      </c>
      <c r="F106" s="164"/>
      <c r="G106" s="6" t="s">
        <v>87</v>
      </c>
      <c r="H106" s="121">
        <f t="shared" si="2"/>
        <v>500</v>
      </c>
      <c r="I106" s="74"/>
    </row>
    <row r="107" spans="1:9" ht="38.25" customHeight="1">
      <c r="A107" s="111" t="s">
        <v>117</v>
      </c>
      <c r="B107" s="6">
        <v>716</v>
      </c>
      <c r="C107" s="77" t="s">
        <v>19</v>
      </c>
      <c r="D107" s="77" t="s">
        <v>30</v>
      </c>
      <c r="E107" s="163" t="s">
        <v>118</v>
      </c>
      <c r="F107" s="164"/>
      <c r="G107" s="6" t="s">
        <v>87</v>
      </c>
      <c r="H107" s="121">
        <f t="shared" si="2"/>
        <v>500</v>
      </c>
      <c r="I107" s="74"/>
    </row>
    <row r="108" spans="1:9" ht="35.25" customHeight="1">
      <c r="A108" s="30" t="s">
        <v>63</v>
      </c>
      <c r="B108" s="6">
        <v>716</v>
      </c>
      <c r="C108" s="77" t="s">
        <v>19</v>
      </c>
      <c r="D108" s="77" t="s">
        <v>30</v>
      </c>
      <c r="E108" s="163" t="s">
        <v>109</v>
      </c>
      <c r="F108" s="164"/>
      <c r="G108" s="6" t="s">
        <v>87</v>
      </c>
      <c r="H108" s="121">
        <f t="shared" si="2"/>
        <v>500</v>
      </c>
      <c r="I108" s="74"/>
    </row>
    <row r="109" spans="1:10" s="52" customFormat="1" ht="24" customHeight="1">
      <c r="A109" s="8" t="s">
        <v>64</v>
      </c>
      <c r="B109" s="6">
        <v>716</v>
      </c>
      <c r="C109" s="77" t="s">
        <v>19</v>
      </c>
      <c r="D109" s="77" t="s">
        <v>30</v>
      </c>
      <c r="E109" s="163" t="s">
        <v>138</v>
      </c>
      <c r="F109" s="164"/>
      <c r="G109" s="6" t="s">
        <v>87</v>
      </c>
      <c r="H109" s="121">
        <f t="shared" si="2"/>
        <v>500</v>
      </c>
      <c r="I109" s="83"/>
      <c r="J109" s="151"/>
    </row>
    <row r="110" spans="1:10" s="52" customFormat="1" ht="27" customHeight="1">
      <c r="A110" s="93" t="s">
        <v>121</v>
      </c>
      <c r="B110" s="92" t="s">
        <v>12</v>
      </c>
      <c r="C110" s="77" t="s">
        <v>19</v>
      </c>
      <c r="D110" s="77" t="s">
        <v>30</v>
      </c>
      <c r="E110" s="163" t="s">
        <v>138</v>
      </c>
      <c r="F110" s="164"/>
      <c r="G110" s="88" t="s">
        <v>16</v>
      </c>
      <c r="H110" s="120">
        <f t="shared" si="2"/>
        <v>500</v>
      </c>
      <c r="I110" s="83"/>
      <c r="J110" s="151"/>
    </row>
    <row r="111" spans="1:10" s="52" customFormat="1" ht="37.5" customHeight="1">
      <c r="A111" s="75" t="s">
        <v>128</v>
      </c>
      <c r="B111" s="73" t="s">
        <v>12</v>
      </c>
      <c r="C111" s="77" t="s">
        <v>19</v>
      </c>
      <c r="D111" s="77" t="s">
        <v>30</v>
      </c>
      <c r="E111" s="163" t="s">
        <v>138</v>
      </c>
      <c r="F111" s="164"/>
      <c r="G111" s="73" t="s">
        <v>123</v>
      </c>
      <c r="H111" s="121">
        <f t="shared" si="2"/>
        <v>500</v>
      </c>
      <c r="I111" s="83"/>
      <c r="J111" s="151"/>
    </row>
    <row r="112" spans="1:10" s="52" customFormat="1" ht="37.5" customHeight="1">
      <c r="A112" s="75" t="s">
        <v>124</v>
      </c>
      <c r="B112" s="73" t="s">
        <v>12</v>
      </c>
      <c r="C112" s="77" t="s">
        <v>19</v>
      </c>
      <c r="D112" s="77" t="s">
        <v>30</v>
      </c>
      <c r="E112" s="163" t="s">
        <v>138</v>
      </c>
      <c r="F112" s="164"/>
      <c r="G112" s="73" t="s">
        <v>84</v>
      </c>
      <c r="H112" s="121">
        <v>500</v>
      </c>
      <c r="I112" s="83"/>
      <c r="J112" s="151"/>
    </row>
    <row r="113" spans="1:10" s="52" customFormat="1" ht="18.75" customHeight="1">
      <c r="A113" s="104" t="s">
        <v>34</v>
      </c>
      <c r="B113" s="88" t="s">
        <v>12</v>
      </c>
      <c r="C113" s="89" t="s">
        <v>36</v>
      </c>
      <c r="D113" s="98"/>
      <c r="E113" s="163"/>
      <c r="F113" s="164"/>
      <c r="G113" s="110"/>
      <c r="H113" s="120">
        <f>H114+H122+H130</f>
        <v>2270.7</v>
      </c>
      <c r="I113" s="83"/>
      <c r="J113" s="151"/>
    </row>
    <row r="114" spans="1:10" s="52" customFormat="1" ht="15" customHeight="1">
      <c r="A114" s="104" t="s">
        <v>35</v>
      </c>
      <c r="B114" s="88" t="s">
        <v>12</v>
      </c>
      <c r="C114" s="89" t="s">
        <v>36</v>
      </c>
      <c r="D114" s="89" t="s">
        <v>10</v>
      </c>
      <c r="E114" s="191" t="s">
        <v>114</v>
      </c>
      <c r="F114" s="166"/>
      <c r="G114" s="89" t="s">
        <v>87</v>
      </c>
      <c r="H114" s="120">
        <f aca="true" t="shared" si="3" ref="H114:H120">H115</f>
        <v>58</v>
      </c>
      <c r="I114" s="83"/>
      <c r="J114" s="151"/>
    </row>
    <row r="115" spans="1:10" s="52" customFormat="1" ht="28.5" customHeight="1">
      <c r="A115" s="111" t="s">
        <v>113</v>
      </c>
      <c r="B115" s="6">
        <v>716</v>
      </c>
      <c r="C115" s="89" t="s">
        <v>36</v>
      </c>
      <c r="D115" s="89" t="s">
        <v>10</v>
      </c>
      <c r="E115" s="163" t="s">
        <v>118</v>
      </c>
      <c r="F115" s="164"/>
      <c r="G115" s="6" t="s">
        <v>87</v>
      </c>
      <c r="H115" s="121">
        <f t="shared" si="3"/>
        <v>58</v>
      </c>
      <c r="I115" s="83"/>
      <c r="J115" s="151"/>
    </row>
    <row r="116" spans="1:10" s="52" customFormat="1" ht="37.5" customHeight="1">
      <c r="A116" s="111" t="s">
        <v>117</v>
      </c>
      <c r="B116" s="6">
        <v>716</v>
      </c>
      <c r="C116" s="89" t="s">
        <v>36</v>
      </c>
      <c r="D116" s="89" t="s">
        <v>10</v>
      </c>
      <c r="E116" s="163" t="s">
        <v>118</v>
      </c>
      <c r="F116" s="164"/>
      <c r="G116" s="6" t="s">
        <v>87</v>
      </c>
      <c r="H116" s="121">
        <f t="shared" si="3"/>
        <v>58</v>
      </c>
      <c r="I116" s="83"/>
      <c r="J116" s="151"/>
    </row>
    <row r="117" spans="1:9" ht="38.25">
      <c r="A117" s="30" t="s">
        <v>63</v>
      </c>
      <c r="B117" s="6">
        <v>716</v>
      </c>
      <c r="C117" s="89" t="s">
        <v>36</v>
      </c>
      <c r="D117" s="89" t="s">
        <v>10</v>
      </c>
      <c r="E117" s="163" t="s">
        <v>109</v>
      </c>
      <c r="F117" s="164"/>
      <c r="G117" s="6" t="s">
        <v>87</v>
      </c>
      <c r="H117" s="121">
        <f t="shared" si="3"/>
        <v>58</v>
      </c>
      <c r="I117" s="74"/>
    </row>
    <row r="118" spans="1:9" ht="24.75" customHeight="1">
      <c r="A118" s="8" t="s">
        <v>64</v>
      </c>
      <c r="B118" s="6">
        <v>716</v>
      </c>
      <c r="C118" s="89" t="s">
        <v>36</v>
      </c>
      <c r="D118" s="89" t="s">
        <v>10</v>
      </c>
      <c r="E118" s="163" t="s">
        <v>139</v>
      </c>
      <c r="F118" s="164"/>
      <c r="G118" s="6" t="s">
        <v>87</v>
      </c>
      <c r="H118" s="121">
        <f t="shared" si="3"/>
        <v>58</v>
      </c>
      <c r="I118" s="74"/>
    </row>
    <row r="119" spans="1:9" ht="27.75" customHeight="1">
      <c r="A119" s="93" t="s">
        <v>121</v>
      </c>
      <c r="B119" s="92" t="s">
        <v>12</v>
      </c>
      <c r="C119" s="89" t="s">
        <v>36</v>
      </c>
      <c r="D119" s="89" t="s">
        <v>10</v>
      </c>
      <c r="E119" s="163" t="s">
        <v>139</v>
      </c>
      <c r="F119" s="164"/>
      <c r="G119" s="88" t="s">
        <v>16</v>
      </c>
      <c r="H119" s="120">
        <f t="shared" si="3"/>
        <v>58</v>
      </c>
      <c r="I119" s="74"/>
    </row>
    <row r="120" spans="1:9" ht="34.5" customHeight="1">
      <c r="A120" s="75" t="s">
        <v>128</v>
      </c>
      <c r="B120" s="73" t="s">
        <v>12</v>
      </c>
      <c r="C120" s="89" t="s">
        <v>36</v>
      </c>
      <c r="D120" s="89" t="s">
        <v>10</v>
      </c>
      <c r="E120" s="163" t="s">
        <v>139</v>
      </c>
      <c r="F120" s="164"/>
      <c r="G120" s="73" t="s">
        <v>123</v>
      </c>
      <c r="H120" s="121">
        <f t="shared" si="3"/>
        <v>58</v>
      </c>
      <c r="I120" s="74"/>
    </row>
    <row r="121" spans="1:9" ht="38.25" customHeight="1">
      <c r="A121" s="75" t="s">
        <v>124</v>
      </c>
      <c r="B121" s="73" t="s">
        <v>12</v>
      </c>
      <c r="C121" s="89" t="s">
        <v>36</v>
      </c>
      <c r="D121" s="89" t="s">
        <v>10</v>
      </c>
      <c r="E121" s="163" t="s">
        <v>139</v>
      </c>
      <c r="F121" s="164"/>
      <c r="G121" s="73" t="s">
        <v>84</v>
      </c>
      <c r="H121" s="121">
        <v>58</v>
      </c>
      <c r="I121" s="74"/>
    </row>
    <row r="122" spans="1:9" ht="21" customHeight="1">
      <c r="A122" s="93" t="s">
        <v>37</v>
      </c>
      <c r="B122" s="92" t="s">
        <v>12</v>
      </c>
      <c r="C122" s="89" t="s">
        <v>36</v>
      </c>
      <c r="D122" s="89" t="s">
        <v>11</v>
      </c>
      <c r="E122" s="191" t="s">
        <v>114</v>
      </c>
      <c r="F122" s="196"/>
      <c r="G122" s="73"/>
      <c r="H122" s="120">
        <f aca="true" t="shared" si="4" ref="H122:H128">H123</f>
        <v>50</v>
      </c>
      <c r="I122" s="74"/>
    </row>
    <row r="123" spans="1:9" ht="27.75" customHeight="1">
      <c r="A123" s="111" t="s">
        <v>113</v>
      </c>
      <c r="B123" s="6">
        <v>716</v>
      </c>
      <c r="C123" s="89" t="s">
        <v>36</v>
      </c>
      <c r="D123" s="89" t="s">
        <v>11</v>
      </c>
      <c r="E123" s="163" t="s">
        <v>118</v>
      </c>
      <c r="F123" s="167"/>
      <c r="G123" s="73" t="s">
        <v>87</v>
      </c>
      <c r="H123" s="121">
        <f t="shared" si="4"/>
        <v>50</v>
      </c>
      <c r="I123" s="74"/>
    </row>
    <row r="124" spans="1:9" ht="38.25" customHeight="1">
      <c r="A124" s="111" t="s">
        <v>117</v>
      </c>
      <c r="B124" s="6">
        <v>716</v>
      </c>
      <c r="C124" s="89" t="s">
        <v>36</v>
      </c>
      <c r="D124" s="89" t="s">
        <v>11</v>
      </c>
      <c r="E124" s="163" t="s">
        <v>118</v>
      </c>
      <c r="F124" s="167"/>
      <c r="G124" s="73" t="s">
        <v>87</v>
      </c>
      <c r="H124" s="121">
        <f t="shared" si="4"/>
        <v>50</v>
      </c>
      <c r="I124" s="74"/>
    </row>
    <row r="125" spans="1:9" ht="38.25" customHeight="1">
      <c r="A125" s="30" t="s">
        <v>63</v>
      </c>
      <c r="B125" s="6">
        <v>716</v>
      </c>
      <c r="C125" s="89" t="s">
        <v>36</v>
      </c>
      <c r="D125" s="89" t="s">
        <v>11</v>
      </c>
      <c r="E125" s="163" t="s">
        <v>109</v>
      </c>
      <c r="F125" s="167"/>
      <c r="G125" s="73" t="s">
        <v>87</v>
      </c>
      <c r="H125" s="121">
        <f t="shared" si="4"/>
        <v>50</v>
      </c>
      <c r="I125" s="74"/>
    </row>
    <row r="126" spans="1:9" ht="24" customHeight="1">
      <c r="A126" s="8" t="s">
        <v>64</v>
      </c>
      <c r="B126" s="6">
        <v>716</v>
      </c>
      <c r="C126" s="89" t="s">
        <v>36</v>
      </c>
      <c r="D126" s="89" t="s">
        <v>11</v>
      </c>
      <c r="E126" s="163" t="s">
        <v>177</v>
      </c>
      <c r="F126" s="167"/>
      <c r="G126" s="73" t="s">
        <v>87</v>
      </c>
      <c r="H126" s="121">
        <f t="shared" si="4"/>
        <v>50</v>
      </c>
      <c r="I126" s="74"/>
    </row>
    <row r="127" spans="1:9" ht="25.5" customHeight="1">
      <c r="A127" s="93" t="s">
        <v>121</v>
      </c>
      <c r="B127" s="92" t="s">
        <v>12</v>
      </c>
      <c r="C127" s="89" t="s">
        <v>36</v>
      </c>
      <c r="D127" s="89" t="s">
        <v>11</v>
      </c>
      <c r="E127" s="163" t="s">
        <v>177</v>
      </c>
      <c r="F127" s="167"/>
      <c r="G127" s="73" t="s">
        <v>16</v>
      </c>
      <c r="H127" s="121">
        <f t="shared" si="4"/>
        <v>50</v>
      </c>
      <c r="I127" s="74"/>
    </row>
    <row r="128" spans="1:9" ht="38.25" customHeight="1">
      <c r="A128" s="75" t="s">
        <v>128</v>
      </c>
      <c r="B128" s="73" t="s">
        <v>12</v>
      </c>
      <c r="C128" s="89" t="s">
        <v>36</v>
      </c>
      <c r="D128" s="89" t="s">
        <v>11</v>
      </c>
      <c r="E128" s="163" t="s">
        <v>177</v>
      </c>
      <c r="F128" s="167"/>
      <c r="G128" s="73" t="s">
        <v>123</v>
      </c>
      <c r="H128" s="121">
        <f t="shared" si="4"/>
        <v>50</v>
      </c>
      <c r="I128" s="74"/>
    </row>
    <row r="129" spans="1:9" ht="38.25" customHeight="1">
      <c r="A129" s="75" t="s">
        <v>124</v>
      </c>
      <c r="B129" s="73" t="s">
        <v>12</v>
      </c>
      <c r="C129" s="89" t="s">
        <v>36</v>
      </c>
      <c r="D129" s="89" t="s">
        <v>11</v>
      </c>
      <c r="E129" s="163" t="s">
        <v>177</v>
      </c>
      <c r="F129" s="167"/>
      <c r="G129" s="73" t="s">
        <v>84</v>
      </c>
      <c r="H129" s="121">
        <v>50</v>
      </c>
      <c r="I129" s="74"/>
    </row>
    <row r="130" spans="1:9" ht="18" customHeight="1">
      <c r="A130" s="104" t="s">
        <v>38</v>
      </c>
      <c r="B130" s="88" t="s">
        <v>12</v>
      </c>
      <c r="C130" s="89" t="s">
        <v>36</v>
      </c>
      <c r="D130" s="89" t="s">
        <v>33</v>
      </c>
      <c r="E130" s="191" t="s">
        <v>114</v>
      </c>
      <c r="F130" s="166"/>
      <c r="G130" s="89"/>
      <c r="H130" s="120">
        <f>H131+H139+H147+H151</f>
        <v>2162.7</v>
      </c>
      <c r="I130" s="74"/>
    </row>
    <row r="131" spans="1:9" ht="20.25" customHeight="1">
      <c r="A131" s="104" t="s">
        <v>39</v>
      </c>
      <c r="B131" s="88" t="s">
        <v>12</v>
      </c>
      <c r="C131" s="89" t="s">
        <v>36</v>
      </c>
      <c r="D131" s="89" t="s">
        <v>33</v>
      </c>
      <c r="E131" s="191" t="s">
        <v>114</v>
      </c>
      <c r="F131" s="166"/>
      <c r="G131" s="89" t="s">
        <v>87</v>
      </c>
      <c r="H131" s="120">
        <f aca="true" t="shared" si="5" ref="H131:H137">H132</f>
        <v>650</v>
      </c>
      <c r="I131" s="74"/>
    </row>
    <row r="132" spans="1:9" ht="24.75" customHeight="1">
      <c r="A132" s="111" t="s">
        <v>113</v>
      </c>
      <c r="B132" s="6">
        <v>716</v>
      </c>
      <c r="C132" s="89" t="s">
        <v>36</v>
      </c>
      <c r="D132" s="89" t="s">
        <v>33</v>
      </c>
      <c r="E132" s="163" t="s">
        <v>118</v>
      </c>
      <c r="F132" s="164"/>
      <c r="G132" s="6" t="s">
        <v>87</v>
      </c>
      <c r="H132" s="121">
        <f t="shared" si="5"/>
        <v>650</v>
      </c>
      <c r="I132" s="74"/>
    </row>
    <row r="133" spans="1:9" ht="39" customHeight="1">
      <c r="A133" s="111" t="s">
        <v>117</v>
      </c>
      <c r="B133" s="6">
        <v>716</v>
      </c>
      <c r="C133" s="89" t="s">
        <v>36</v>
      </c>
      <c r="D133" s="89" t="s">
        <v>33</v>
      </c>
      <c r="E133" s="163" t="s">
        <v>118</v>
      </c>
      <c r="F133" s="164"/>
      <c r="G133" s="6" t="s">
        <v>87</v>
      </c>
      <c r="H133" s="121">
        <f t="shared" si="5"/>
        <v>650</v>
      </c>
      <c r="I133" s="74"/>
    </row>
    <row r="134" spans="1:9" ht="24.75" customHeight="1">
      <c r="A134" s="30" t="s">
        <v>63</v>
      </c>
      <c r="B134" s="6">
        <v>716</v>
      </c>
      <c r="C134" s="89" t="s">
        <v>36</v>
      </c>
      <c r="D134" s="89" t="s">
        <v>33</v>
      </c>
      <c r="E134" s="163" t="s">
        <v>109</v>
      </c>
      <c r="F134" s="164"/>
      <c r="G134" s="6" t="s">
        <v>87</v>
      </c>
      <c r="H134" s="121">
        <f t="shared" si="5"/>
        <v>650</v>
      </c>
      <c r="I134" s="74"/>
    </row>
    <row r="135" spans="1:9" ht="24.75" customHeight="1">
      <c r="A135" s="8" t="s">
        <v>64</v>
      </c>
      <c r="B135" s="6">
        <v>716</v>
      </c>
      <c r="C135" s="89" t="s">
        <v>36</v>
      </c>
      <c r="D135" s="89" t="s">
        <v>33</v>
      </c>
      <c r="E135" s="163" t="s">
        <v>140</v>
      </c>
      <c r="F135" s="164"/>
      <c r="G135" s="6" t="s">
        <v>87</v>
      </c>
      <c r="H135" s="121">
        <f t="shared" si="5"/>
        <v>650</v>
      </c>
      <c r="I135" s="74"/>
    </row>
    <row r="136" spans="1:9" ht="24.75" customHeight="1">
      <c r="A136" s="93" t="s">
        <v>121</v>
      </c>
      <c r="B136" s="92" t="s">
        <v>12</v>
      </c>
      <c r="C136" s="89" t="s">
        <v>36</v>
      </c>
      <c r="D136" s="89" t="s">
        <v>33</v>
      </c>
      <c r="E136" s="163" t="s">
        <v>140</v>
      </c>
      <c r="F136" s="164"/>
      <c r="G136" s="88" t="s">
        <v>16</v>
      </c>
      <c r="H136" s="120">
        <f t="shared" si="5"/>
        <v>650</v>
      </c>
      <c r="I136" s="74"/>
    </row>
    <row r="137" spans="1:9" ht="36" customHeight="1">
      <c r="A137" s="75" t="s">
        <v>128</v>
      </c>
      <c r="B137" s="73" t="s">
        <v>12</v>
      </c>
      <c r="C137" s="89" t="s">
        <v>36</v>
      </c>
      <c r="D137" s="89" t="s">
        <v>33</v>
      </c>
      <c r="E137" s="163" t="s">
        <v>140</v>
      </c>
      <c r="F137" s="164"/>
      <c r="G137" s="73" t="s">
        <v>123</v>
      </c>
      <c r="H137" s="121">
        <f t="shared" si="5"/>
        <v>650</v>
      </c>
      <c r="I137" s="74"/>
    </row>
    <row r="138" spans="1:9" ht="34.5" customHeight="1">
      <c r="A138" s="75" t="s">
        <v>124</v>
      </c>
      <c r="B138" s="73" t="s">
        <v>12</v>
      </c>
      <c r="C138" s="89" t="s">
        <v>36</v>
      </c>
      <c r="D138" s="89" t="s">
        <v>33</v>
      </c>
      <c r="E138" s="163" t="s">
        <v>140</v>
      </c>
      <c r="F138" s="164"/>
      <c r="G138" s="73" t="s">
        <v>84</v>
      </c>
      <c r="H138" s="121">
        <v>650</v>
      </c>
      <c r="I138" s="74"/>
    </row>
    <row r="139" spans="1:9" ht="24.75" customHeight="1">
      <c r="A139" s="104" t="s">
        <v>40</v>
      </c>
      <c r="B139" s="88" t="s">
        <v>12</v>
      </c>
      <c r="C139" s="89" t="s">
        <v>36</v>
      </c>
      <c r="D139" s="89" t="s">
        <v>33</v>
      </c>
      <c r="E139" s="191" t="s">
        <v>114</v>
      </c>
      <c r="F139" s="166"/>
      <c r="G139" s="89"/>
      <c r="H139" s="120">
        <f aca="true" t="shared" si="6" ref="H139:H149">H140</f>
        <v>1000</v>
      </c>
      <c r="I139" s="74"/>
    </row>
    <row r="140" spans="1:9" ht="24.75" customHeight="1">
      <c r="A140" s="111" t="s">
        <v>113</v>
      </c>
      <c r="B140" s="6">
        <v>716</v>
      </c>
      <c r="C140" s="89" t="s">
        <v>36</v>
      </c>
      <c r="D140" s="89" t="s">
        <v>33</v>
      </c>
      <c r="E140" s="163" t="s">
        <v>118</v>
      </c>
      <c r="F140" s="164"/>
      <c r="G140" s="6" t="s">
        <v>87</v>
      </c>
      <c r="H140" s="121">
        <f t="shared" si="6"/>
        <v>1000</v>
      </c>
      <c r="I140" s="74"/>
    </row>
    <row r="141" spans="1:9" ht="38.25" customHeight="1">
      <c r="A141" s="111" t="s">
        <v>117</v>
      </c>
      <c r="B141" s="6">
        <v>716</v>
      </c>
      <c r="C141" s="89" t="s">
        <v>36</v>
      </c>
      <c r="D141" s="89" t="s">
        <v>33</v>
      </c>
      <c r="E141" s="163" t="s">
        <v>118</v>
      </c>
      <c r="F141" s="164"/>
      <c r="G141" s="6" t="s">
        <v>87</v>
      </c>
      <c r="H141" s="121">
        <f t="shared" si="6"/>
        <v>1000</v>
      </c>
      <c r="I141" s="74"/>
    </row>
    <row r="142" spans="1:9" ht="36" customHeight="1">
      <c r="A142" s="30" t="s">
        <v>63</v>
      </c>
      <c r="B142" s="6">
        <v>716</v>
      </c>
      <c r="C142" s="89" t="s">
        <v>36</v>
      </c>
      <c r="D142" s="89" t="s">
        <v>33</v>
      </c>
      <c r="E142" s="163" t="s">
        <v>109</v>
      </c>
      <c r="F142" s="164"/>
      <c r="G142" s="6" t="s">
        <v>87</v>
      </c>
      <c r="H142" s="121">
        <f t="shared" si="6"/>
        <v>1000</v>
      </c>
      <c r="I142" s="74"/>
    </row>
    <row r="143" spans="1:9" ht="27" customHeight="1">
      <c r="A143" s="8" t="s">
        <v>64</v>
      </c>
      <c r="B143" s="6">
        <v>716</v>
      </c>
      <c r="C143" s="89" t="s">
        <v>36</v>
      </c>
      <c r="D143" s="89" t="s">
        <v>33</v>
      </c>
      <c r="E143" s="163" t="s">
        <v>141</v>
      </c>
      <c r="F143" s="164"/>
      <c r="G143" s="6" t="s">
        <v>87</v>
      </c>
      <c r="H143" s="121">
        <f>H144</f>
        <v>1000</v>
      </c>
      <c r="I143" s="74"/>
    </row>
    <row r="144" spans="1:9" ht="27.75" customHeight="1">
      <c r="A144" s="93" t="s">
        <v>121</v>
      </c>
      <c r="B144" s="92" t="s">
        <v>12</v>
      </c>
      <c r="C144" s="89" t="s">
        <v>36</v>
      </c>
      <c r="D144" s="89" t="s">
        <v>33</v>
      </c>
      <c r="E144" s="163" t="s">
        <v>141</v>
      </c>
      <c r="F144" s="164"/>
      <c r="G144" s="88" t="s">
        <v>16</v>
      </c>
      <c r="H144" s="120">
        <f t="shared" si="6"/>
        <v>1000</v>
      </c>
      <c r="I144" s="74"/>
    </row>
    <row r="145" spans="1:9" ht="33.75" customHeight="1">
      <c r="A145" s="75" t="s">
        <v>128</v>
      </c>
      <c r="B145" s="73" t="s">
        <v>12</v>
      </c>
      <c r="C145" s="89" t="s">
        <v>36</v>
      </c>
      <c r="D145" s="89" t="s">
        <v>33</v>
      </c>
      <c r="E145" s="163" t="s">
        <v>141</v>
      </c>
      <c r="F145" s="164"/>
      <c r="G145" s="73" t="s">
        <v>123</v>
      </c>
      <c r="H145" s="121">
        <f t="shared" si="6"/>
        <v>1000</v>
      </c>
      <c r="I145" s="74"/>
    </row>
    <row r="146" spans="1:9" ht="24.75" customHeight="1">
      <c r="A146" s="75" t="s">
        <v>124</v>
      </c>
      <c r="B146" s="73" t="s">
        <v>12</v>
      </c>
      <c r="C146" s="89" t="s">
        <v>36</v>
      </c>
      <c r="D146" s="89" t="s">
        <v>33</v>
      </c>
      <c r="E146" s="163" t="s">
        <v>141</v>
      </c>
      <c r="F146" s="164"/>
      <c r="G146" s="73" t="s">
        <v>84</v>
      </c>
      <c r="H146" s="121">
        <v>1000</v>
      </c>
      <c r="I146" s="74"/>
    </row>
    <row r="147" spans="1:9" ht="36" customHeight="1" hidden="1">
      <c r="A147" s="23" t="s">
        <v>170</v>
      </c>
      <c r="B147" s="17">
        <v>716</v>
      </c>
      <c r="C147" s="89" t="s">
        <v>36</v>
      </c>
      <c r="D147" s="89" t="s">
        <v>33</v>
      </c>
      <c r="E147" s="191" t="s">
        <v>169</v>
      </c>
      <c r="F147" s="166"/>
      <c r="G147" s="17" t="s">
        <v>87</v>
      </c>
      <c r="H147" s="120">
        <f>H148</f>
        <v>0</v>
      </c>
      <c r="I147" s="74"/>
    </row>
    <row r="148" spans="1:9" ht="24.75" customHeight="1" hidden="1">
      <c r="A148" s="75" t="s">
        <v>121</v>
      </c>
      <c r="B148" s="73" t="s">
        <v>12</v>
      </c>
      <c r="C148" s="77" t="s">
        <v>36</v>
      </c>
      <c r="D148" s="77" t="s">
        <v>33</v>
      </c>
      <c r="E148" s="163" t="s">
        <v>169</v>
      </c>
      <c r="F148" s="167"/>
      <c r="G148" s="76" t="s">
        <v>16</v>
      </c>
      <c r="H148" s="121">
        <f t="shared" si="6"/>
        <v>0</v>
      </c>
      <c r="I148" s="74"/>
    </row>
    <row r="149" spans="1:9" ht="42.75" customHeight="1" hidden="1">
      <c r="A149" s="75" t="s">
        <v>128</v>
      </c>
      <c r="B149" s="73" t="s">
        <v>12</v>
      </c>
      <c r="C149" s="89" t="s">
        <v>36</v>
      </c>
      <c r="D149" s="89" t="s">
        <v>33</v>
      </c>
      <c r="E149" s="163" t="s">
        <v>169</v>
      </c>
      <c r="F149" s="167"/>
      <c r="G149" s="73" t="s">
        <v>123</v>
      </c>
      <c r="H149" s="121">
        <f t="shared" si="6"/>
        <v>0</v>
      </c>
      <c r="I149" s="74"/>
    </row>
    <row r="150" spans="1:9" ht="39.75" customHeight="1" hidden="1">
      <c r="A150" s="75" t="s">
        <v>124</v>
      </c>
      <c r="B150" s="73" t="s">
        <v>12</v>
      </c>
      <c r="C150" s="89" t="s">
        <v>36</v>
      </c>
      <c r="D150" s="89" t="s">
        <v>33</v>
      </c>
      <c r="E150" s="163" t="s">
        <v>169</v>
      </c>
      <c r="F150" s="167"/>
      <c r="G150" s="73" t="s">
        <v>84</v>
      </c>
      <c r="H150" s="121">
        <v>0</v>
      </c>
      <c r="I150" s="74"/>
    </row>
    <row r="151" spans="1:10" s="52" customFormat="1" ht="39" customHeight="1">
      <c r="A151" s="141" t="s">
        <v>161</v>
      </c>
      <c r="B151" s="88" t="s">
        <v>12</v>
      </c>
      <c r="C151" s="88" t="s">
        <v>36</v>
      </c>
      <c r="D151" s="88" t="s">
        <v>33</v>
      </c>
      <c r="E151" s="179" t="s">
        <v>162</v>
      </c>
      <c r="F151" s="205"/>
      <c r="G151" s="88" t="s">
        <v>87</v>
      </c>
      <c r="H151" s="120">
        <f>H152</f>
        <v>512.7</v>
      </c>
      <c r="I151" s="83"/>
      <c r="J151" s="151"/>
    </row>
    <row r="152" spans="1:10" s="64" customFormat="1" ht="24.75" customHeight="1">
      <c r="A152" s="93" t="s">
        <v>121</v>
      </c>
      <c r="B152" s="73" t="s">
        <v>12</v>
      </c>
      <c r="C152" s="73" t="s">
        <v>36</v>
      </c>
      <c r="D152" s="73" t="s">
        <v>33</v>
      </c>
      <c r="E152" s="174" t="s">
        <v>162</v>
      </c>
      <c r="F152" s="206"/>
      <c r="G152" s="88" t="s">
        <v>16</v>
      </c>
      <c r="H152" s="121">
        <f>H153</f>
        <v>512.7</v>
      </c>
      <c r="I152" s="81"/>
      <c r="J152" s="150"/>
    </row>
    <row r="153" spans="1:9" ht="36" customHeight="1">
      <c r="A153" s="75" t="s">
        <v>128</v>
      </c>
      <c r="B153" s="73" t="s">
        <v>12</v>
      </c>
      <c r="C153" s="73" t="s">
        <v>36</v>
      </c>
      <c r="D153" s="73" t="s">
        <v>33</v>
      </c>
      <c r="E153" s="174" t="s">
        <v>162</v>
      </c>
      <c r="F153" s="206"/>
      <c r="G153" s="73" t="s">
        <v>123</v>
      </c>
      <c r="H153" s="121">
        <f>H154</f>
        <v>512.7</v>
      </c>
      <c r="I153" s="74"/>
    </row>
    <row r="154" spans="1:9" ht="37.5" customHeight="1">
      <c r="A154" s="75" t="s">
        <v>124</v>
      </c>
      <c r="B154" s="73" t="s">
        <v>12</v>
      </c>
      <c r="C154" s="73" t="s">
        <v>36</v>
      </c>
      <c r="D154" s="73" t="s">
        <v>33</v>
      </c>
      <c r="E154" s="174" t="s">
        <v>162</v>
      </c>
      <c r="F154" s="206"/>
      <c r="G154" s="73" t="s">
        <v>84</v>
      </c>
      <c r="H154" s="121">
        <v>512.7</v>
      </c>
      <c r="I154" s="74"/>
    </row>
    <row r="155" spans="1:9" ht="12.75">
      <c r="A155" s="91" t="s">
        <v>166</v>
      </c>
      <c r="B155" s="88" t="s">
        <v>12</v>
      </c>
      <c r="C155" s="88" t="s">
        <v>43</v>
      </c>
      <c r="D155" s="88"/>
      <c r="E155" s="163"/>
      <c r="F155" s="164"/>
      <c r="G155" s="88"/>
      <c r="H155" s="120">
        <f>H156</f>
        <v>8213.455</v>
      </c>
      <c r="I155" s="74"/>
    </row>
    <row r="156" spans="1:9" ht="22.5" customHeight="1">
      <c r="A156" s="91" t="s">
        <v>42</v>
      </c>
      <c r="B156" s="88" t="s">
        <v>12</v>
      </c>
      <c r="C156" s="88" t="s">
        <v>43</v>
      </c>
      <c r="D156" s="88" t="s">
        <v>10</v>
      </c>
      <c r="E156" s="191" t="s">
        <v>114</v>
      </c>
      <c r="F156" s="166"/>
      <c r="G156" s="88"/>
      <c r="H156" s="120">
        <f>H157+H170</f>
        <v>8213.455</v>
      </c>
      <c r="I156" s="74"/>
    </row>
    <row r="157" spans="1:9" ht="28.5" customHeight="1">
      <c r="A157" s="111" t="s">
        <v>135</v>
      </c>
      <c r="B157" s="6">
        <v>716</v>
      </c>
      <c r="C157" s="73" t="s">
        <v>43</v>
      </c>
      <c r="D157" s="73" t="s">
        <v>10</v>
      </c>
      <c r="E157" s="168" t="s">
        <v>143</v>
      </c>
      <c r="F157" s="169"/>
      <c r="G157" s="6" t="s">
        <v>87</v>
      </c>
      <c r="H157" s="121">
        <f>H159</f>
        <v>7353</v>
      </c>
      <c r="I157" s="74"/>
    </row>
    <row r="158" spans="1:9" ht="37.5" customHeight="1">
      <c r="A158" s="111" t="s">
        <v>142</v>
      </c>
      <c r="B158" s="6">
        <v>716</v>
      </c>
      <c r="C158" s="73" t="s">
        <v>43</v>
      </c>
      <c r="D158" s="73" t="s">
        <v>10</v>
      </c>
      <c r="E158" s="168" t="s">
        <v>143</v>
      </c>
      <c r="F158" s="169"/>
      <c r="G158" s="6" t="s">
        <v>87</v>
      </c>
      <c r="H158" s="121">
        <f>H159</f>
        <v>7353</v>
      </c>
      <c r="I158" s="74"/>
    </row>
    <row r="159" spans="1:9" ht="38.25">
      <c r="A159" s="30" t="s">
        <v>72</v>
      </c>
      <c r="B159" s="5" t="s">
        <v>12</v>
      </c>
      <c r="C159" s="73" t="s">
        <v>43</v>
      </c>
      <c r="D159" s="73" t="s">
        <v>10</v>
      </c>
      <c r="E159" s="168" t="s">
        <v>144</v>
      </c>
      <c r="F159" s="169"/>
      <c r="G159" s="5"/>
      <c r="H159" s="121">
        <f>H160</f>
        <v>7353</v>
      </c>
      <c r="I159" s="74"/>
    </row>
    <row r="160" spans="1:9" ht="22.5">
      <c r="A160" s="8" t="s">
        <v>64</v>
      </c>
      <c r="B160" s="5" t="s">
        <v>12</v>
      </c>
      <c r="C160" s="73" t="s">
        <v>43</v>
      </c>
      <c r="D160" s="73" t="s">
        <v>10</v>
      </c>
      <c r="E160" s="168" t="s">
        <v>144</v>
      </c>
      <c r="F160" s="169"/>
      <c r="G160" s="5"/>
      <c r="H160" s="121">
        <f>H161+H164+H167</f>
        <v>7353</v>
      </c>
      <c r="I160" s="74"/>
    </row>
    <row r="161" spans="1:9" ht="22.5">
      <c r="A161" s="8" t="s">
        <v>119</v>
      </c>
      <c r="B161" s="5" t="s">
        <v>12</v>
      </c>
      <c r="C161" s="73" t="s">
        <v>43</v>
      </c>
      <c r="D161" s="73" t="s">
        <v>10</v>
      </c>
      <c r="E161" s="168" t="s">
        <v>144</v>
      </c>
      <c r="F161" s="169"/>
      <c r="G161" s="5" t="s">
        <v>145</v>
      </c>
      <c r="H161" s="121">
        <f>H163+H162</f>
        <v>6103</v>
      </c>
      <c r="I161" s="74"/>
    </row>
    <row r="162" spans="1:9" ht="27" customHeight="1">
      <c r="A162" s="75" t="str">
        <f>'пр 7'!A116</f>
        <v>Фонд оплаты труда казенных учреждений и взносы по обязательному социальному страхованию</v>
      </c>
      <c r="B162" s="73" t="s">
        <v>12</v>
      </c>
      <c r="C162" s="73" t="s">
        <v>43</v>
      </c>
      <c r="D162" s="73" t="s">
        <v>10</v>
      </c>
      <c r="E162" s="168" t="s">
        <v>144</v>
      </c>
      <c r="F162" s="169"/>
      <c r="G162" s="73" t="s">
        <v>92</v>
      </c>
      <c r="H162" s="121">
        <v>4687</v>
      </c>
      <c r="I162" s="74"/>
    </row>
    <row r="163" spans="1:9" ht="37.5" customHeight="1">
      <c r="A163" s="75" t="str">
        <f>'пр 7'!A117</f>
        <v>Взносы по обязательному социальному страхованию на выплаты по оплате труда работников и иные выплаты работникам учреждений</v>
      </c>
      <c r="B163" s="73" t="s">
        <v>12</v>
      </c>
      <c r="C163" s="73" t="s">
        <v>43</v>
      </c>
      <c r="D163" s="73" t="s">
        <v>10</v>
      </c>
      <c r="E163" s="168" t="s">
        <v>144</v>
      </c>
      <c r="F163" s="169"/>
      <c r="G163" s="73" t="s">
        <v>110</v>
      </c>
      <c r="H163" s="121">
        <v>1416</v>
      </c>
      <c r="I163" s="74"/>
    </row>
    <row r="164" spans="1:9" ht="22.5">
      <c r="A164" s="75" t="s">
        <v>121</v>
      </c>
      <c r="B164" s="92" t="s">
        <v>12</v>
      </c>
      <c r="C164" s="73" t="s">
        <v>43</v>
      </c>
      <c r="D164" s="73" t="s">
        <v>10</v>
      </c>
      <c r="E164" s="168" t="s">
        <v>144</v>
      </c>
      <c r="F164" s="169"/>
      <c r="G164" s="88" t="s">
        <v>16</v>
      </c>
      <c r="H164" s="120">
        <f>H166</f>
        <v>50</v>
      </c>
      <c r="I164" s="74"/>
    </row>
    <row r="165" spans="1:9" ht="33.75">
      <c r="A165" s="75" t="s">
        <v>128</v>
      </c>
      <c r="B165" s="73" t="s">
        <v>12</v>
      </c>
      <c r="C165" s="73" t="s">
        <v>43</v>
      </c>
      <c r="D165" s="73" t="s">
        <v>10</v>
      </c>
      <c r="E165" s="168" t="s">
        <v>144</v>
      </c>
      <c r="F165" s="169"/>
      <c r="G165" s="73" t="s">
        <v>123</v>
      </c>
      <c r="H165" s="121">
        <f>H166</f>
        <v>50</v>
      </c>
      <c r="I165" s="74"/>
    </row>
    <row r="166" spans="1:9" ht="22.5">
      <c r="A166" s="118" t="s">
        <v>97</v>
      </c>
      <c r="B166" s="73" t="s">
        <v>12</v>
      </c>
      <c r="C166" s="73" t="s">
        <v>43</v>
      </c>
      <c r="D166" s="73" t="s">
        <v>10</v>
      </c>
      <c r="E166" s="168" t="s">
        <v>144</v>
      </c>
      <c r="F166" s="169"/>
      <c r="G166" s="73" t="s">
        <v>96</v>
      </c>
      <c r="H166" s="121">
        <v>50</v>
      </c>
      <c r="I166" s="74"/>
    </row>
    <row r="167" spans="1:9" ht="26.25" customHeight="1">
      <c r="A167" s="93" t="s">
        <v>121</v>
      </c>
      <c r="B167" s="92" t="s">
        <v>12</v>
      </c>
      <c r="C167" s="73" t="s">
        <v>43</v>
      </c>
      <c r="D167" s="73" t="s">
        <v>10</v>
      </c>
      <c r="E167" s="168" t="s">
        <v>144</v>
      </c>
      <c r="F167" s="169"/>
      <c r="G167" s="88" t="s">
        <v>16</v>
      </c>
      <c r="H167" s="120">
        <f>H169</f>
        <v>1200</v>
      </c>
      <c r="I167" s="74"/>
    </row>
    <row r="168" spans="1:9" ht="33.75" customHeight="1">
      <c r="A168" s="75" t="s">
        <v>128</v>
      </c>
      <c r="B168" s="73" t="s">
        <v>12</v>
      </c>
      <c r="C168" s="73" t="s">
        <v>43</v>
      </c>
      <c r="D168" s="73" t="s">
        <v>10</v>
      </c>
      <c r="E168" s="168" t="s">
        <v>144</v>
      </c>
      <c r="F168" s="169"/>
      <c r="G168" s="73" t="s">
        <v>123</v>
      </c>
      <c r="H168" s="121">
        <f>H169</f>
        <v>1200</v>
      </c>
      <c r="I168" s="74"/>
    </row>
    <row r="169" spans="1:9" ht="41.25" customHeight="1">
      <c r="A169" s="75" t="s">
        <v>124</v>
      </c>
      <c r="B169" s="73" t="s">
        <v>12</v>
      </c>
      <c r="C169" s="73" t="s">
        <v>43</v>
      </c>
      <c r="D169" s="73" t="s">
        <v>10</v>
      </c>
      <c r="E169" s="168" t="s">
        <v>144</v>
      </c>
      <c r="F169" s="169"/>
      <c r="G169" s="73" t="s">
        <v>84</v>
      </c>
      <c r="H169" s="121">
        <v>1200</v>
      </c>
      <c r="I169" s="74"/>
    </row>
    <row r="170" spans="1:9" ht="61.5" customHeight="1">
      <c r="A170" s="158" t="s">
        <v>175</v>
      </c>
      <c r="B170" s="92" t="s">
        <v>12</v>
      </c>
      <c r="C170" s="92" t="s">
        <v>43</v>
      </c>
      <c r="D170" s="92" t="s">
        <v>10</v>
      </c>
      <c r="E170" s="201" t="s">
        <v>176</v>
      </c>
      <c r="F170" s="202"/>
      <c r="G170" s="17" t="s">
        <v>87</v>
      </c>
      <c r="H170" s="120">
        <f>H171</f>
        <v>860.455</v>
      </c>
      <c r="I170" s="74"/>
    </row>
    <row r="171" spans="1:9" ht="27.75" customHeight="1">
      <c r="A171" s="75" t="s">
        <v>121</v>
      </c>
      <c r="B171" s="73" t="s">
        <v>12</v>
      </c>
      <c r="C171" s="73" t="s">
        <v>43</v>
      </c>
      <c r="D171" s="73" t="s">
        <v>10</v>
      </c>
      <c r="E171" s="203" t="s">
        <v>176</v>
      </c>
      <c r="F171" s="204"/>
      <c r="G171" s="76" t="s">
        <v>16</v>
      </c>
      <c r="H171" s="121">
        <f>H172</f>
        <v>860.455</v>
      </c>
      <c r="I171" s="74"/>
    </row>
    <row r="172" spans="1:9" ht="36.75" customHeight="1">
      <c r="A172" s="75" t="s">
        <v>128</v>
      </c>
      <c r="B172" s="73" t="s">
        <v>12</v>
      </c>
      <c r="C172" s="73" t="s">
        <v>43</v>
      </c>
      <c r="D172" s="73" t="s">
        <v>10</v>
      </c>
      <c r="E172" s="203" t="s">
        <v>176</v>
      </c>
      <c r="F172" s="204"/>
      <c r="G172" s="73" t="s">
        <v>123</v>
      </c>
      <c r="H172" s="121">
        <f>H173</f>
        <v>860.455</v>
      </c>
      <c r="I172" s="74"/>
    </row>
    <row r="173" spans="1:9" ht="34.5" customHeight="1">
      <c r="A173" s="75" t="s">
        <v>124</v>
      </c>
      <c r="B173" s="73" t="s">
        <v>12</v>
      </c>
      <c r="C173" s="73" t="s">
        <v>43</v>
      </c>
      <c r="D173" s="73" t="s">
        <v>10</v>
      </c>
      <c r="E173" s="203" t="s">
        <v>176</v>
      </c>
      <c r="F173" s="204"/>
      <c r="G173" s="73" t="s">
        <v>84</v>
      </c>
      <c r="H173" s="121">
        <v>860.455</v>
      </c>
      <c r="I173" s="74"/>
    </row>
    <row r="174" spans="1:9" ht="15" customHeight="1">
      <c r="A174" s="91" t="s">
        <v>149</v>
      </c>
      <c r="B174" s="88" t="s">
        <v>12</v>
      </c>
      <c r="C174" s="88" t="s">
        <v>68</v>
      </c>
      <c r="D174" s="88"/>
      <c r="E174" s="163"/>
      <c r="F174" s="164"/>
      <c r="G174" s="88"/>
      <c r="H174" s="120">
        <f aca="true" t="shared" si="7" ref="H174:H179">H175</f>
        <v>350</v>
      </c>
      <c r="I174" s="74"/>
    </row>
    <row r="175" spans="1:9" ht="15" customHeight="1">
      <c r="A175" s="91" t="s">
        <v>149</v>
      </c>
      <c r="B175" s="88" t="s">
        <v>12</v>
      </c>
      <c r="C175" s="88" t="s">
        <v>68</v>
      </c>
      <c r="D175" s="88" t="s">
        <v>10</v>
      </c>
      <c r="E175" s="191" t="s">
        <v>114</v>
      </c>
      <c r="F175" s="166"/>
      <c r="G175" s="88"/>
      <c r="H175" s="120">
        <f t="shared" si="7"/>
        <v>350</v>
      </c>
      <c r="I175" s="74"/>
    </row>
    <row r="176" spans="1:10" s="74" customFormat="1" ht="15" customHeight="1">
      <c r="A176" s="111" t="s">
        <v>113</v>
      </c>
      <c r="B176" s="6">
        <v>716</v>
      </c>
      <c r="C176" s="89" t="s">
        <v>68</v>
      </c>
      <c r="D176" s="89" t="s">
        <v>10</v>
      </c>
      <c r="E176" s="163" t="s">
        <v>118</v>
      </c>
      <c r="F176" s="167"/>
      <c r="G176" s="6" t="s">
        <v>87</v>
      </c>
      <c r="H176" s="121">
        <f t="shared" si="7"/>
        <v>350</v>
      </c>
      <c r="J176" s="131"/>
    </row>
    <row r="177" spans="1:10" s="74" customFormat="1" ht="38.25" customHeight="1">
      <c r="A177" s="111" t="s">
        <v>117</v>
      </c>
      <c r="B177" s="6">
        <v>716</v>
      </c>
      <c r="C177" s="89" t="s">
        <v>68</v>
      </c>
      <c r="D177" s="89" t="s">
        <v>10</v>
      </c>
      <c r="E177" s="163" t="s">
        <v>118</v>
      </c>
      <c r="F177" s="167"/>
      <c r="G177" s="6" t="s">
        <v>87</v>
      </c>
      <c r="H177" s="121">
        <f t="shared" si="7"/>
        <v>350</v>
      </c>
      <c r="J177" s="131"/>
    </row>
    <row r="178" spans="1:10" s="74" customFormat="1" ht="25.5" customHeight="1">
      <c r="A178" s="30" t="s">
        <v>63</v>
      </c>
      <c r="B178" s="6">
        <v>716</v>
      </c>
      <c r="C178" s="89" t="s">
        <v>68</v>
      </c>
      <c r="D178" s="89" t="s">
        <v>10</v>
      </c>
      <c r="E178" s="163" t="s">
        <v>118</v>
      </c>
      <c r="F178" s="167"/>
      <c r="G178" s="6" t="s">
        <v>87</v>
      </c>
      <c r="H178" s="121">
        <f t="shared" si="7"/>
        <v>350</v>
      </c>
      <c r="J178" s="131"/>
    </row>
    <row r="179" spans="1:10" s="74" customFormat="1" ht="21.75" customHeight="1">
      <c r="A179" s="8" t="s">
        <v>64</v>
      </c>
      <c r="B179" s="6">
        <v>716</v>
      </c>
      <c r="C179" s="89" t="s">
        <v>68</v>
      </c>
      <c r="D179" s="89" t="s">
        <v>10</v>
      </c>
      <c r="E179" s="163" t="s">
        <v>150</v>
      </c>
      <c r="F179" s="164"/>
      <c r="G179" s="6" t="s">
        <v>87</v>
      </c>
      <c r="H179" s="121">
        <f t="shared" si="7"/>
        <v>350</v>
      </c>
      <c r="J179" s="131"/>
    </row>
    <row r="180" spans="1:10" s="74" customFormat="1" ht="25.5" customHeight="1">
      <c r="A180" s="93" t="s">
        <v>151</v>
      </c>
      <c r="B180" s="92" t="s">
        <v>12</v>
      </c>
      <c r="C180" s="89" t="s">
        <v>68</v>
      </c>
      <c r="D180" s="89" t="s">
        <v>10</v>
      </c>
      <c r="E180" s="163" t="s">
        <v>150</v>
      </c>
      <c r="F180" s="164"/>
      <c r="G180" s="88" t="s">
        <v>22</v>
      </c>
      <c r="H180" s="120">
        <f>H182</f>
        <v>350</v>
      </c>
      <c r="J180" s="131"/>
    </row>
    <row r="181" spans="1:10" s="74" customFormat="1" ht="27" customHeight="1">
      <c r="A181" s="30" t="s">
        <v>152</v>
      </c>
      <c r="B181" s="92" t="s">
        <v>12</v>
      </c>
      <c r="C181" s="89" t="s">
        <v>68</v>
      </c>
      <c r="D181" s="89" t="s">
        <v>10</v>
      </c>
      <c r="E181" s="163" t="s">
        <v>150</v>
      </c>
      <c r="F181" s="164"/>
      <c r="G181" s="88" t="s">
        <v>24</v>
      </c>
      <c r="H181" s="121">
        <f>H182</f>
        <v>350</v>
      </c>
      <c r="J181" s="131"/>
    </row>
    <row r="182" spans="1:10" s="74" customFormat="1" ht="21" customHeight="1">
      <c r="A182" s="30" t="s">
        <v>154</v>
      </c>
      <c r="B182" s="92" t="s">
        <v>12</v>
      </c>
      <c r="C182" s="89" t="s">
        <v>68</v>
      </c>
      <c r="D182" s="89" t="s">
        <v>10</v>
      </c>
      <c r="E182" s="163" t="s">
        <v>150</v>
      </c>
      <c r="F182" s="164"/>
      <c r="G182" s="88" t="s">
        <v>153</v>
      </c>
      <c r="H182" s="121">
        <v>350</v>
      </c>
      <c r="J182" s="131"/>
    </row>
    <row r="183" spans="1:10" s="74" customFormat="1" ht="30" customHeight="1">
      <c r="A183" s="143" t="s">
        <v>167</v>
      </c>
      <c r="B183" s="144" t="s">
        <v>12</v>
      </c>
      <c r="C183" s="65" t="s">
        <v>49</v>
      </c>
      <c r="D183" s="65" t="s">
        <v>10</v>
      </c>
      <c r="E183" s="197"/>
      <c r="F183" s="198"/>
      <c r="G183" s="145"/>
      <c r="H183" s="146">
        <f>H184</f>
        <v>39.80377</v>
      </c>
      <c r="J183" s="131"/>
    </row>
    <row r="184" spans="1:10" s="74" customFormat="1" ht="19.5" customHeight="1">
      <c r="A184" s="148" t="s">
        <v>158</v>
      </c>
      <c r="B184" s="144" t="s">
        <v>12</v>
      </c>
      <c r="C184" s="65" t="s">
        <v>49</v>
      </c>
      <c r="D184" s="65" t="s">
        <v>10</v>
      </c>
      <c r="E184" s="199" t="s">
        <v>159</v>
      </c>
      <c r="F184" s="200"/>
      <c r="G184" s="145"/>
      <c r="H184" s="149">
        <f>H185</f>
        <v>39.80377</v>
      </c>
      <c r="J184" s="131"/>
    </row>
    <row r="185" spans="1:10" s="74" customFormat="1" ht="18.75" customHeight="1">
      <c r="A185" s="148" t="s">
        <v>158</v>
      </c>
      <c r="B185" s="144" t="s">
        <v>12</v>
      </c>
      <c r="C185" s="65" t="s">
        <v>49</v>
      </c>
      <c r="D185" s="65" t="s">
        <v>10</v>
      </c>
      <c r="E185" s="199" t="s">
        <v>159</v>
      </c>
      <c r="F185" s="200"/>
      <c r="G185" s="145" t="s">
        <v>160</v>
      </c>
      <c r="H185" s="149">
        <v>39.80377</v>
      </c>
      <c r="J185" s="131"/>
    </row>
    <row r="186" spans="1:10" s="74" customFormat="1" ht="33.75" customHeight="1">
      <c r="A186" s="108" t="s">
        <v>168</v>
      </c>
      <c r="B186" s="88" t="s">
        <v>12</v>
      </c>
      <c r="C186" s="89" t="s">
        <v>50</v>
      </c>
      <c r="D186" s="89"/>
      <c r="E186" s="191"/>
      <c r="F186" s="196"/>
      <c r="G186" s="89"/>
      <c r="H186" s="120">
        <f>H187</f>
        <v>153.14338</v>
      </c>
      <c r="J186" s="131"/>
    </row>
    <row r="187" spans="1:10" s="147" customFormat="1" ht="30" customHeight="1">
      <c r="A187" s="108" t="s">
        <v>146</v>
      </c>
      <c r="B187" s="88" t="s">
        <v>12</v>
      </c>
      <c r="C187" s="89" t="s">
        <v>50</v>
      </c>
      <c r="D187" s="89" t="s">
        <v>33</v>
      </c>
      <c r="E187" s="191" t="s">
        <v>114</v>
      </c>
      <c r="F187" s="196"/>
      <c r="G187" s="89" t="s">
        <v>87</v>
      </c>
      <c r="H187" s="121">
        <f>H188</f>
        <v>153.14338</v>
      </c>
      <c r="J187" s="155"/>
    </row>
    <row r="188" spans="1:10" s="63" customFormat="1" ht="30" customHeight="1">
      <c r="A188" s="111" t="s">
        <v>113</v>
      </c>
      <c r="B188" s="88" t="s">
        <v>12</v>
      </c>
      <c r="C188" s="89" t="s">
        <v>50</v>
      </c>
      <c r="D188" s="89" t="s">
        <v>33</v>
      </c>
      <c r="E188" s="163" t="s">
        <v>115</v>
      </c>
      <c r="F188" s="167"/>
      <c r="G188" s="89"/>
      <c r="H188" s="121">
        <f>H189</f>
        <v>153.14338</v>
      </c>
      <c r="J188" s="154"/>
    </row>
    <row r="189" spans="1:10" s="63" customFormat="1" ht="38.25" customHeight="1">
      <c r="A189" s="111" t="s">
        <v>117</v>
      </c>
      <c r="B189" s="88" t="s">
        <v>12</v>
      </c>
      <c r="C189" s="89" t="s">
        <v>50</v>
      </c>
      <c r="D189" s="89" t="s">
        <v>33</v>
      </c>
      <c r="E189" s="163" t="s">
        <v>115</v>
      </c>
      <c r="F189" s="164"/>
      <c r="G189" s="89"/>
      <c r="H189" s="121">
        <f>H190</f>
        <v>153.14338</v>
      </c>
      <c r="J189" s="154"/>
    </row>
    <row r="190" spans="1:10" s="74" customFormat="1" ht="42" customHeight="1">
      <c r="A190" s="30" t="s">
        <v>63</v>
      </c>
      <c r="B190" s="73" t="s">
        <v>12</v>
      </c>
      <c r="C190" s="79" t="s">
        <v>50</v>
      </c>
      <c r="D190" s="79" t="s">
        <v>33</v>
      </c>
      <c r="E190" s="163" t="s">
        <v>109</v>
      </c>
      <c r="F190" s="164"/>
      <c r="G190" s="79"/>
      <c r="H190" s="121">
        <f>H191</f>
        <v>153.14338</v>
      </c>
      <c r="J190" s="131"/>
    </row>
    <row r="191" spans="1:10" s="74" customFormat="1" ht="16.5" customHeight="1">
      <c r="A191" s="75" t="s">
        <v>147</v>
      </c>
      <c r="B191" s="73" t="s">
        <v>12</v>
      </c>
      <c r="C191" s="73" t="s">
        <v>50</v>
      </c>
      <c r="D191" s="73" t="s">
        <v>33</v>
      </c>
      <c r="E191" s="163" t="s">
        <v>148</v>
      </c>
      <c r="F191" s="164"/>
      <c r="G191" s="72">
        <v>500</v>
      </c>
      <c r="H191" s="121">
        <f>H192+H193+H194+H195+H196+H197</f>
        <v>153.14338</v>
      </c>
      <c r="J191" s="131"/>
    </row>
    <row r="192" spans="1:10" s="74" customFormat="1" ht="26.25" customHeight="1">
      <c r="A192" s="109" t="s">
        <v>45</v>
      </c>
      <c r="B192" s="73" t="s">
        <v>12</v>
      </c>
      <c r="C192" s="73" t="s">
        <v>50</v>
      </c>
      <c r="D192" s="73" t="s">
        <v>33</v>
      </c>
      <c r="E192" s="163" t="s">
        <v>148</v>
      </c>
      <c r="F192" s="164"/>
      <c r="G192" s="72">
        <v>540</v>
      </c>
      <c r="H192" s="121">
        <v>153.14338</v>
      </c>
      <c r="J192" s="131"/>
    </row>
    <row r="193" spans="1:10" s="74" customFormat="1" ht="39" customHeight="1">
      <c r="A193"/>
      <c r="B193"/>
      <c r="C193"/>
      <c r="D193"/>
      <c r="E193"/>
      <c r="F193"/>
      <c r="G193"/>
      <c r="H193" s="50"/>
      <c r="J193" s="131"/>
    </row>
    <row r="194" spans="1:10" s="74" customFormat="1" ht="45.75" customHeight="1">
      <c r="A194"/>
      <c r="B194"/>
      <c r="C194"/>
      <c r="D194"/>
      <c r="E194"/>
      <c r="F194"/>
      <c r="G194"/>
      <c r="H194" s="50"/>
      <c r="J194" s="131"/>
    </row>
    <row r="195" spans="1:10" s="81" customFormat="1" ht="26.25" customHeight="1">
      <c r="A195"/>
      <c r="B195"/>
      <c r="C195"/>
      <c r="D195"/>
      <c r="E195"/>
      <c r="F195"/>
      <c r="G195"/>
      <c r="H195" s="50"/>
      <c r="J195" s="131"/>
    </row>
    <row r="196" spans="1:10" s="81" customFormat="1" ht="24.75" customHeight="1">
      <c r="A196"/>
      <c r="B196"/>
      <c r="C196"/>
      <c r="D196"/>
      <c r="E196"/>
      <c r="F196"/>
      <c r="G196"/>
      <c r="H196" s="50"/>
      <c r="J196" s="131"/>
    </row>
    <row r="197" ht="12.75" customHeight="1">
      <c r="I197" s="74"/>
    </row>
    <row r="198" ht="12.75">
      <c r="I198" s="74"/>
    </row>
  </sheetData>
  <sheetProtection/>
  <mergeCells count="192">
    <mergeCell ref="E170:F170"/>
    <mergeCell ref="E171:F171"/>
    <mergeCell ref="E172:F172"/>
    <mergeCell ref="E173:F173"/>
    <mergeCell ref="E77:F77"/>
    <mergeCell ref="E151:F151"/>
    <mergeCell ref="E152:F152"/>
    <mergeCell ref="E153:F153"/>
    <mergeCell ref="E154:F154"/>
    <mergeCell ref="E148:F148"/>
    <mergeCell ref="E149:F149"/>
    <mergeCell ref="E150:F150"/>
    <mergeCell ref="E147:F147"/>
    <mergeCell ref="E85:F85"/>
    <mergeCell ref="E184:F184"/>
    <mergeCell ref="E185:F185"/>
    <mergeCell ref="E155:F155"/>
    <mergeCell ref="E168:F168"/>
    <mergeCell ref="E169:F169"/>
    <mergeCell ref="E180:F180"/>
    <mergeCell ref="E183:F183"/>
    <mergeCell ref="E156:F156"/>
    <mergeCell ref="E158:F158"/>
    <mergeCell ref="E177:F177"/>
    <mergeCell ref="E86:F86"/>
    <mergeCell ref="E87:F87"/>
    <mergeCell ref="E88:F88"/>
    <mergeCell ref="E89:F89"/>
    <mergeCell ref="E90:F90"/>
    <mergeCell ref="E91:F91"/>
    <mergeCell ref="E186:F186"/>
    <mergeCell ref="E190:F190"/>
    <mergeCell ref="E163:F163"/>
    <mergeCell ref="E164:F164"/>
    <mergeCell ref="E165:F165"/>
    <mergeCell ref="E166:F166"/>
    <mergeCell ref="E167:F167"/>
    <mergeCell ref="E182:F182"/>
    <mergeCell ref="E175:F175"/>
    <mergeCell ref="E176:F176"/>
    <mergeCell ref="E191:F191"/>
    <mergeCell ref="E187:F187"/>
    <mergeCell ref="E188:F188"/>
    <mergeCell ref="E189:F189"/>
    <mergeCell ref="E157:F157"/>
    <mergeCell ref="E159:F159"/>
    <mergeCell ref="E160:F160"/>
    <mergeCell ref="E161:F161"/>
    <mergeCell ref="E162:F162"/>
    <mergeCell ref="E174:F174"/>
    <mergeCell ref="E192:F192"/>
    <mergeCell ref="E74:F74"/>
    <mergeCell ref="E75:F75"/>
    <mergeCell ref="E76:F76"/>
    <mergeCell ref="E80:F80"/>
    <mergeCell ref="E81:F81"/>
    <mergeCell ref="E82:F82"/>
    <mergeCell ref="E83:F83"/>
    <mergeCell ref="E84:F84"/>
    <mergeCell ref="E92:F92"/>
    <mergeCell ref="E93:F93"/>
    <mergeCell ref="E94:F94"/>
    <mergeCell ref="E95:F95"/>
    <mergeCell ref="E96:F96"/>
    <mergeCell ref="E97:F97"/>
    <mergeCell ref="E101:F101"/>
    <mergeCell ref="E102:F102"/>
    <mergeCell ref="E103:F103"/>
    <mergeCell ref="E104:F104"/>
    <mergeCell ref="E105:F105"/>
    <mergeCell ref="E98:F98"/>
    <mergeCell ref="E99:F99"/>
    <mergeCell ref="E106:F106"/>
    <mergeCell ref="E107:F107"/>
    <mergeCell ref="E108:F108"/>
    <mergeCell ref="E100:F100"/>
    <mergeCell ref="E119:F119"/>
    <mergeCell ref="E120:F120"/>
    <mergeCell ref="E109:F109"/>
    <mergeCell ref="E110:F110"/>
    <mergeCell ref="E111:F111"/>
    <mergeCell ref="E112:F112"/>
    <mergeCell ref="E139:F139"/>
    <mergeCell ref="E140:F140"/>
    <mergeCell ref="E121:F121"/>
    <mergeCell ref="E130:F130"/>
    <mergeCell ref="E132:F132"/>
    <mergeCell ref="E133:F133"/>
    <mergeCell ref="E126:F126"/>
    <mergeCell ref="E127:F127"/>
    <mergeCell ref="E128:F128"/>
    <mergeCell ref="E129:F129"/>
    <mergeCell ref="E116:F116"/>
    <mergeCell ref="E117:F117"/>
    <mergeCell ref="E114:F114"/>
    <mergeCell ref="E113:F113"/>
    <mergeCell ref="E138:F138"/>
    <mergeCell ref="E131:F131"/>
    <mergeCell ref="E122:F122"/>
    <mergeCell ref="E123:F123"/>
    <mergeCell ref="E124:F124"/>
    <mergeCell ref="E125:F125"/>
    <mergeCell ref="E146:F146"/>
    <mergeCell ref="E143:F143"/>
    <mergeCell ref="E144:F144"/>
    <mergeCell ref="E45:F45"/>
    <mergeCell ref="E46:F46"/>
    <mergeCell ref="E71:F71"/>
    <mergeCell ref="E73:F73"/>
    <mergeCell ref="E70:F70"/>
    <mergeCell ref="E57:F57"/>
    <mergeCell ref="E134:F134"/>
    <mergeCell ref="E55:F55"/>
    <mergeCell ref="E56:F56"/>
    <mergeCell ref="E51:F51"/>
    <mergeCell ref="E52:F52"/>
    <mergeCell ref="E63:F63"/>
    <mergeCell ref="E145:F145"/>
    <mergeCell ref="E78:F78"/>
    <mergeCell ref="E79:F79"/>
    <mergeCell ref="E136:F136"/>
    <mergeCell ref="E137:F137"/>
    <mergeCell ref="E54:F54"/>
    <mergeCell ref="E53:F53"/>
    <mergeCell ref="A7:A8"/>
    <mergeCell ref="E40:F40"/>
    <mergeCell ref="E41:F41"/>
    <mergeCell ref="E37:F37"/>
    <mergeCell ref="E38:F38"/>
    <mergeCell ref="E20:F20"/>
    <mergeCell ref="E42:F42"/>
    <mergeCell ref="E47:F47"/>
    <mergeCell ref="E48:F48"/>
    <mergeCell ref="E49:F49"/>
    <mergeCell ref="E50:F50"/>
    <mergeCell ref="E10:F10"/>
    <mergeCell ref="E13:F13"/>
    <mergeCell ref="E24:F24"/>
    <mergeCell ref="E44:F44"/>
    <mergeCell ref="E14:F14"/>
    <mergeCell ref="E18:F18"/>
    <mergeCell ref="E19:F19"/>
    <mergeCell ref="E28:F28"/>
    <mergeCell ref="E43:F43"/>
    <mergeCell ref="E39:F39"/>
    <mergeCell ref="E25:F25"/>
    <mergeCell ref="E1:H1"/>
    <mergeCell ref="E8:F8"/>
    <mergeCell ref="E16:F16"/>
    <mergeCell ref="E15:F15"/>
    <mergeCell ref="E12:F12"/>
    <mergeCell ref="E11:F11"/>
    <mergeCell ref="H7:H8"/>
    <mergeCell ref="A3:H3"/>
    <mergeCell ref="B7:G7"/>
    <mergeCell ref="E35:F35"/>
    <mergeCell ref="E36:F36"/>
    <mergeCell ref="E33:F33"/>
    <mergeCell ref="E29:F29"/>
    <mergeCell ref="E30:F30"/>
    <mergeCell ref="E31:F31"/>
    <mergeCell ref="E32:F32"/>
    <mergeCell ref="E27:F27"/>
    <mergeCell ref="E9:F9"/>
    <mergeCell ref="E17:F17"/>
    <mergeCell ref="A2:H2"/>
    <mergeCell ref="A4:E5"/>
    <mergeCell ref="E34:F34"/>
    <mergeCell ref="E21:F21"/>
    <mergeCell ref="E22:F22"/>
    <mergeCell ref="E26:F26"/>
    <mergeCell ref="E23:F23"/>
    <mergeCell ref="E58:F58"/>
    <mergeCell ref="E59:F59"/>
    <mergeCell ref="E72:F72"/>
    <mergeCell ref="E61:F61"/>
    <mergeCell ref="E65:F65"/>
    <mergeCell ref="E141:F141"/>
    <mergeCell ref="E62:F62"/>
    <mergeCell ref="E60:F60"/>
    <mergeCell ref="E135:F135"/>
    <mergeCell ref="E115:F115"/>
    <mergeCell ref="E179:F179"/>
    <mergeCell ref="E181:F181"/>
    <mergeCell ref="E66:F66"/>
    <mergeCell ref="E64:F64"/>
    <mergeCell ref="E67:F67"/>
    <mergeCell ref="E68:F68"/>
    <mergeCell ref="E69:F69"/>
    <mergeCell ref="E118:F118"/>
    <mergeCell ref="E178:F178"/>
    <mergeCell ref="E142:F142"/>
  </mergeCells>
  <printOptions/>
  <pageMargins left="0.6299212598425197" right="0.03937007874015748" top="0.31496062992125984" bottom="0.1968503937007874" header="0.31496062992125984" footer="0.275590551181102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33"/>
  <sheetViews>
    <sheetView zoomScalePageLayoutView="0" workbookViewId="0" topLeftCell="A1">
      <selection activeCell="G5" sqref="G5"/>
    </sheetView>
  </sheetViews>
  <sheetFormatPr defaultColWidth="9.00390625" defaultRowHeight="12.75"/>
  <cols>
    <col min="1" max="1" width="46.375" style="0" customWidth="1"/>
    <col min="2" max="2" width="7.375" style="0" customWidth="1"/>
    <col min="3" max="3" width="5.25390625" style="0" customWidth="1"/>
    <col min="4" max="4" width="17.75390625" style="0" customWidth="1"/>
    <col min="5" max="5" width="7.00390625" style="0" customWidth="1"/>
    <col min="6" max="6" width="14.25390625" style="0" customWidth="1"/>
  </cols>
  <sheetData>
    <row r="1" spans="3:6" ht="80.25" customHeight="1">
      <c r="C1" s="184" t="s">
        <v>179</v>
      </c>
      <c r="D1" s="184"/>
      <c r="E1" s="184"/>
      <c r="F1" s="184"/>
    </row>
    <row r="2" ht="13.5" customHeight="1"/>
    <row r="3" spans="1:6" ht="12.75">
      <c r="A3" s="181" t="s">
        <v>173</v>
      </c>
      <c r="B3" s="181"/>
      <c r="C3" s="181"/>
      <c r="D3" s="181"/>
      <c r="E3" s="181"/>
      <c r="F3" s="181"/>
    </row>
    <row r="4" spans="1:6" ht="12.75" customHeight="1">
      <c r="A4" s="178" t="s">
        <v>46</v>
      </c>
      <c r="B4" s="178"/>
      <c r="C4" s="178"/>
      <c r="D4" s="178"/>
      <c r="E4" s="178"/>
      <c r="F4" s="178"/>
    </row>
    <row r="5" spans="1:6" ht="18" customHeight="1">
      <c r="A5" s="178"/>
      <c r="B5" s="178"/>
      <c r="C5" s="178"/>
      <c r="D5" s="178"/>
      <c r="E5" s="178"/>
      <c r="F5" s="178"/>
    </row>
    <row r="8" spans="1:6" ht="29.25" customHeight="1">
      <c r="A8" s="207" t="s">
        <v>0</v>
      </c>
      <c r="B8" s="209" t="s">
        <v>3</v>
      </c>
      <c r="C8" s="210" t="s">
        <v>4</v>
      </c>
      <c r="D8" s="210" t="s">
        <v>5</v>
      </c>
      <c r="E8" s="210" t="s">
        <v>6</v>
      </c>
      <c r="F8" s="208" t="s">
        <v>7</v>
      </c>
    </row>
    <row r="9" spans="1:6" ht="18.75" customHeight="1">
      <c r="A9" s="207"/>
      <c r="B9" s="209"/>
      <c r="C9" s="210"/>
      <c r="D9" s="210"/>
      <c r="E9" s="210"/>
      <c r="F9" s="208"/>
    </row>
    <row r="10" spans="1:6" ht="12.75">
      <c r="A10" s="1">
        <v>1</v>
      </c>
      <c r="B10" s="1">
        <v>2</v>
      </c>
      <c r="C10" s="1">
        <v>3</v>
      </c>
      <c r="D10" s="1">
        <v>4</v>
      </c>
      <c r="E10" s="1">
        <v>5</v>
      </c>
      <c r="F10" s="1">
        <v>7</v>
      </c>
    </row>
    <row r="11" spans="1:6" ht="12.75">
      <c r="A11" s="28" t="s">
        <v>8</v>
      </c>
      <c r="B11" s="4"/>
      <c r="C11" s="4"/>
      <c r="D11" s="4"/>
      <c r="E11" s="4"/>
      <c r="F11" s="123">
        <f>F12+F48+F55+F65+F73+F113+F122+F129+F126</f>
        <v>31917.24115</v>
      </c>
    </row>
    <row r="12" spans="1:6" ht="12.75">
      <c r="A12" s="7" t="s">
        <v>9</v>
      </c>
      <c r="B12" s="17" t="s">
        <v>10</v>
      </c>
      <c r="C12" s="22"/>
      <c r="D12" s="22"/>
      <c r="E12" s="22"/>
      <c r="F12" s="123">
        <f>F13+F23+F44+F18+F41</f>
        <v>18818.139</v>
      </c>
    </row>
    <row r="13" spans="1:6" ht="38.25">
      <c r="A13" s="20" t="str">
        <f>'пр 9'!A12</f>
        <v>"Функционирование высшего должностного лица субъекта Российской Федерации и муниципального образования"</v>
      </c>
      <c r="B13" s="17" t="s">
        <v>10</v>
      </c>
      <c r="C13" s="17" t="s">
        <v>11</v>
      </c>
      <c r="D13" s="17"/>
      <c r="E13" s="17"/>
      <c r="F13" s="123">
        <f>F14</f>
        <v>1771.539</v>
      </c>
    </row>
    <row r="14" spans="1:6" ht="25.5">
      <c r="A14" s="30" t="str">
        <f>'пр 9'!A15</f>
        <v>Осуществление органами местного самоуправления полномочий местного значения</v>
      </c>
      <c r="B14" s="5" t="s">
        <v>10</v>
      </c>
      <c r="C14" s="5" t="s">
        <v>11</v>
      </c>
      <c r="D14" s="5" t="s">
        <v>108</v>
      </c>
      <c r="E14" s="5"/>
      <c r="F14" s="124">
        <f>'пр 9'!H15</f>
        <v>1771.539</v>
      </c>
    </row>
    <row r="15" spans="1:6" ht="25.5">
      <c r="A15" s="30" t="str">
        <f>'пр 9'!A16</f>
        <v>Обеспечение деятельности в сфере установленных функций</v>
      </c>
      <c r="B15" s="5" t="s">
        <v>10</v>
      </c>
      <c r="C15" s="5" t="s">
        <v>11</v>
      </c>
      <c r="D15" s="5" t="s">
        <v>108</v>
      </c>
      <c r="E15" s="5"/>
      <c r="F15" s="124">
        <f>F16+F17</f>
        <v>1771.539</v>
      </c>
    </row>
    <row r="16" spans="1:6" ht="33.75">
      <c r="A16" s="8" t="s">
        <v>86</v>
      </c>
      <c r="B16" s="5" t="s">
        <v>10</v>
      </c>
      <c r="C16" s="5" t="s">
        <v>11</v>
      </c>
      <c r="D16" s="5" t="s">
        <v>108</v>
      </c>
      <c r="E16" s="5" t="s">
        <v>80</v>
      </c>
      <c r="F16" s="124">
        <f>'пр 9'!H18</f>
        <v>1360.629</v>
      </c>
    </row>
    <row r="17" spans="1:6" ht="33.75">
      <c r="A17" s="8" t="s">
        <v>81</v>
      </c>
      <c r="B17" s="5" t="s">
        <v>10</v>
      </c>
      <c r="C17" s="5" t="s">
        <v>11</v>
      </c>
      <c r="D17" s="5" t="s">
        <v>108</v>
      </c>
      <c r="E17" s="5" t="s">
        <v>111</v>
      </c>
      <c r="F17" s="124">
        <f>'пр 9'!H19</f>
        <v>410.91</v>
      </c>
    </row>
    <row r="18" spans="1:6" ht="54.75" customHeight="1">
      <c r="A18" s="53" t="str">
        <f>'пр 9'!A20</f>
        <v>"Функционирование законодательных (представительных) органов государственной власти и представительных органов муниципальных образований"</v>
      </c>
      <c r="B18" s="17" t="s">
        <v>10</v>
      </c>
      <c r="C18" s="17" t="s">
        <v>33</v>
      </c>
      <c r="D18" s="17"/>
      <c r="E18" s="17"/>
      <c r="F18" s="123">
        <f>F19</f>
        <v>1088</v>
      </c>
    </row>
    <row r="19" spans="1:6" ht="25.5">
      <c r="A19" s="30" t="str">
        <f>'пр 9'!A23</f>
        <v>Осуществление органами местного самоуправления полномочий местного значения</v>
      </c>
      <c r="B19" s="6" t="s">
        <v>10</v>
      </c>
      <c r="C19" s="6" t="s">
        <v>33</v>
      </c>
      <c r="D19" s="5" t="s">
        <v>108</v>
      </c>
      <c r="E19" s="6"/>
      <c r="F19" s="124">
        <f>F20</f>
        <v>1088</v>
      </c>
    </row>
    <row r="20" spans="1:6" ht="25.5">
      <c r="A20" s="30" t="str">
        <f>'пр 9'!A24</f>
        <v>Обеспечение деятельности в сфере установленных функций</v>
      </c>
      <c r="B20" s="6" t="s">
        <v>10</v>
      </c>
      <c r="C20" s="6" t="s">
        <v>33</v>
      </c>
      <c r="D20" s="5" t="s">
        <v>108</v>
      </c>
      <c r="E20" s="6"/>
      <c r="F20" s="124">
        <f>F21</f>
        <v>1088</v>
      </c>
    </row>
    <row r="21" spans="1:6" ht="22.5">
      <c r="A21" s="8" t="str">
        <f>'пр 9'!A27</f>
        <v>Иные закупки товаров, работ и услуг для обеспечения государственных(муниципальных) нужд</v>
      </c>
      <c r="B21" s="6" t="s">
        <v>10</v>
      </c>
      <c r="C21" s="6" t="s">
        <v>33</v>
      </c>
      <c r="D21" s="5" t="s">
        <v>108</v>
      </c>
      <c r="E21" s="6" t="s">
        <v>123</v>
      </c>
      <c r="F21" s="124">
        <f>F22</f>
        <v>1088</v>
      </c>
    </row>
    <row r="22" spans="1:6" ht="33" customHeight="1">
      <c r="A22" s="8" t="str">
        <f>'пр 9'!A28</f>
        <v>Прочая закупка товаров, работ и услуг для обеспечения государственных(муниципальных) нужд</v>
      </c>
      <c r="B22" s="6" t="s">
        <v>10</v>
      </c>
      <c r="C22" s="6" t="s">
        <v>33</v>
      </c>
      <c r="D22" s="5" t="s">
        <v>108</v>
      </c>
      <c r="E22" s="6" t="s">
        <v>84</v>
      </c>
      <c r="F22" s="161">
        <v>1088</v>
      </c>
    </row>
    <row r="23" spans="1:6" ht="73.5" customHeight="1">
      <c r="A23" s="20" t="str">
        <f>'пр 9'!A29</f>
        <v>"Функционирование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администраций"</v>
      </c>
      <c r="B23" s="12" t="s">
        <v>10</v>
      </c>
      <c r="C23" s="12" t="s">
        <v>19</v>
      </c>
      <c r="D23" s="12"/>
      <c r="E23" s="12"/>
      <c r="F23" s="123">
        <f>'пр 9'!H29</f>
        <v>15095.1</v>
      </c>
    </row>
    <row r="24" spans="1:6" ht="25.5">
      <c r="A24" s="30" t="str">
        <f>'пр 9'!A32</f>
        <v>Осуществление органами местного самоуправления полномочий местного значения</v>
      </c>
      <c r="B24" s="5" t="s">
        <v>10</v>
      </c>
      <c r="C24" s="5" t="s">
        <v>19</v>
      </c>
      <c r="D24" s="5" t="s">
        <v>108</v>
      </c>
      <c r="E24" s="5"/>
      <c r="F24" s="124">
        <f>F25</f>
        <v>14935.7</v>
      </c>
    </row>
    <row r="25" spans="1:6" ht="25.5">
      <c r="A25" s="30" t="str">
        <f>'пр 9'!A33</f>
        <v>Обеспечение деятельности в сфере установленных функций</v>
      </c>
      <c r="B25" s="5" t="s">
        <v>10</v>
      </c>
      <c r="C25" s="5" t="s">
        <v>19</v>
      </c>
      <c r="D25" s="5" t="s">
        <v>108</v>
      </c>
      <c r="E25" s="5"/>
      <c r="F25" s="124">
        <f>F26+F27+F28+F30+F31+F39</f>
        <v>14935.7</v>
      </c>
    </row>
    <row r="26" spans="1:6" ht="22.5">
      <c r="A26" s="8" t="str">
        <f>'пр 9'!A27</f>
        <v>Иные закупки товаров, работ и услуг для обеспечения государственных(муниципальных) нужд</v>
      </c>
      <c r="B26" s="5" t="s">
        <v>10</v>
      </c>
      <c r="C26" s="5" t="s">
        <v>19</v>
      </c>
      <c r="D26" s="5" t="s">
        <v>108</v>
      </c>
      <c r="E26" s="5" t="s">
        <v>80</v>
      </c>
      <c r="F26" s="124">
        <f>'пр 9'!H35</f>
        <v>9627</v>
      </c>
    </row>
    <row r="27" spans="1:6" ht="36.75" customHeight="1">
      <c r="A27" s="8" t="str">
        <f>'пр 9'!A36</f>
        <v>Начисления на выплаты по оплате труда</v>
      </c>
      <c r="B27" s="5" t="s">
        <v>10</v>
      </c>
      <c r="C27" s="5" t="s">
        <v>19</v>
      </c>
      <c r="D27" s="5" t="s">
        <v>108</v>
      </c>
      <c r="E27" s="5" t="s">
        <v>111</v>
      </c>
      <c r="F27" s="125">
        <f>'пр 9'!H36</f>
        <v>2908</v>
      </c>
    </row>
    <row r="28" spans="1:6" ht="12.75">
      <c r="A28" s="8" t="str">
        <f>'пр 9'!A38</f>
        <v>Прочие выплаты</v>
      </c>
      <c r="B28" s="5" t="s">
        <v>10</v>
      </c>
      <c r="C28" s="5" t="s">
        <v>19</v>
      </c>
      <c r="D28" s="5" t="s">
        <v>108</v>
      </c>
      <c r="E28" s="5" t="s">
        <v>82</v>
      </c>
      <c r="F28" s="124">
        <f>'пр 9'!H38</f>
        <v>50</v>
      </c>
    </row>
    <row r="29" spans="1:6" ht="50.25" customHeight="1" hidden="1">
      <c r="A29" s="8" t="e">
        <f>'пр 9'!#REF!</f>
        <v>#REF!</v>
      </c>
      <c r="B29" s="5" t="s">
        <v>10</v>
      </c>
      <c r="C29" s="5" t="s">
        <v>19</v>
      </c>
      <c r="D29" s="5" t="s">
        <v>74</v>
      </c>
      <c r="E29" s="5" t="s">
        <v>83</v>
      </c>
      <c r="F29" s="124" t="e">
        <f>'пр 9'!#REF!</f>
        <v>#REF!</v>
      </c>
    </row>
    <row r="30" spans="1:6" ht="30" customHeight="1">
      <c r="A30" s="118" t="str">
        <f>'пр 9'!A41</f>
        <v>Закупка товаров, работ, услуг в сфере информационно-коммуникационных технологий</v>
      </c>
      <c r="B30" s="5" t="s">
        <v>10</v>
      </c>
      <c r="C30" s="5" t="s">
        <v>19</v>
      </c>
      <c r="D30" s="5" t="s">
        <v>108</v>
      </c>
      <c r="E30" s="5" t="s">
        <v>96</v>
      </c>
      <c r="F30" s="124">
        <f>'пр 9'!H41</f>
        <v>550</v>
      </c>
    </row>
    <row r="31" spans="1:6" ht="22.5">
      <c r="A31" s="54" t="str">
        <f>'пр 9'!A44</f>
        <v>Прочая закупка товаров, работ и услуг для обеспечения государственных(муниципальных) нужд</v>
      </c>
      <c r="B31" s="5" t="s">
        <v>10</v>
      </c>
      <c r="C31" s="5" t="s">
        <v>19</v>
      </c>
      <c r="D31" s="5" t="s">
        <v>108</v>
      </c>
      <c r="E31" s="5" t="s">
        <v>84</v>
      </c>
      <c r="F31" s="124">
        <f>'пр 9'!H44</f>
        <v>1800</v>
      </c>
    </row>
    <row r="32" spans="1:6" ht="16.5" customHeight="1">
      <c r="A32" s="8" t="str">
        <f>'пр 9'!A46</f>
        <v>Уплата прочих налогов, сборов и иных платежей</v>
      </c>
      <c r="B32" s="5" t="s">
        <v>10</v>
      </c>
      <c r="C32" s="5" t="s">
        <v>19</v>
      </c>
      <c r="D32" s="5" t="s">
        <v>108</v>
      </c>
      <c r="E32" s="5" t="s">
        <v>90</v>
      </c>
      <c r="F32" s="124">
        <f>'пр 9'!H46</f>
        <v>24</v>
      </c>
    </row>
    <row r="33" spans="1:6" ht="36.75" customHeight="1">
      <c r="A33" s="93" t="s">
        <v>156</v>
      </c>
      <c r="B33" s="73" t="s">
        <v>10</v>
      </c>
      <c r="C33" s="73" t="s">
        <v>19</v>
      </c>
      <c r="D33" s="133" t="s">
        <v>157</v>
      </c>
      <c r="E33" s="141"/>
      <c r="F33" s="117">
        <f>'пр 9'!H47</f>
        <v>135.4</v>
      </c>
    </row>
    <row r="34" spans="1:6" s="64" customFormat="1" ht="35.25" customHeight="1">
      <c r="A34" s="75" t="s">
        <v>81</v>
      </c>
      <c r="B34" s="73" t="s">
        <v>10</v>
      </c>
      <c r="C34" s="73" t="s">
        <v>19</v>
      </c>
      <c r="D34" s="134" t="s">
        <v>157</v>
      </c>
      <c r="E34" s="156" t="s">
        <v>112</v>
      </c>
      <c r="F34" s="132">
        <f>SUM(F35:F36)</f>
        <v>128.63</v>
      </c>
    </row>
    <row r="35" spans="1:6" s="64" customFormat="1" ht="23.25" customHeight="1">
      <c r="A35" s="75" t="s">
        <v>120</v>
      </c>
      <c r="B35" s="73" t="s">
        <v>10</v>
      </c>
      <c r="C35" s="73" t="s">
        <v>19</v>
      </c>
      <c r="D35" s="134" t="s">
        <v>157</v>
      </c>
      <c r="E35" s="156" t="s">
        <v>80</v>
      </c>
      <c r="F35" s="132">
        <f>'пр 9'!H49</f>
        <v>98.79416</v>
      </c>
    </row>
    <row r="36" spans="1:6" s="64" customFormat="1" ht="13.5" customHeight="1">
      <c r="A36" s="75" t="s">
        <v>18</v>
      </c>
      <c r="B36" s="73" t="s">
        <v>10</v>
      </c>
      <c r="C36" s="73" t="s">
        <v>19</v>
      </c>
      <c r="D36" s="134" t="s">
        <v>157</v>
      </c>
      <c r="E36" s="156" t="s">
        <v>111</v>
      </c>
      <c r="F36" s="132">
        <f>'пр 9'!H50</f>
        <v>29.83584</v>
      </c>
    </row>
    <row r="37" spans="1:6" s="64" customFormat="1" ht="26.25" customHeight="1">
      <c r="A37" s="85" t="s">
        <v>128</v>
      </c>
      <c r="B37" s="73" t="s">
        <v>10</v>
      </c>
      <c r="C37" s="73" t="s">
        <v>19</v>
      </c>
      <c r="D37" s="134" t="s">
        <v>157</v>
      </c>
      <c r="E37" s="156" t="s">
        <v>16</v>
      </c>
      <c r="F37" s="132">
        <f>'пр 9'!H51</f>
        <v>6.77</v>
      </c>
    </row>
    <row r="38" spans="1:6" s="64" customFormat="1" ht="26.25" customHeight="1">
      <c r="A38" s="75" t="s">
        <v>124</v>
      </c>
      <c r="B38" s="73" t="s">
        <v>10</v>
      </c>
      <c r="C38" s="73" t="s">
        <v>19</v>
      </c>
      <c r="D38" s="134" t="s">
        <v>157</v>
      </c>
      <c r="E38" s="156" t="s">
        <v>84</v>
      </c>
      <c r="F38" s="132">
        <f>'пр 9'!H52</f>
        <v>6.77</v>
      </c>
    </row>
    <row r="39" spans="1:6" ht="69.75" customHeight="1">
      <c r="A39" s="8" t="str">
        <f>'пр 9'!A53</f>
        <v>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правоотношениях, предусмотренных отдельными законами Иркутской области об административной ответственности</v>
      </c>
      <c r="B39" s="59" t="s">
        <v>10</v>
      </c>
      <c r="C39" s="59" t="s">
        <v>19</v>
      </c>
      <c r="D39" s="87" t="s">
        <v>126</v>
      </c>
      <c r="E39" s="59"/>
      <c r="F39" s="123">
        <f>F40</f>
        <v>0.7</v>
      </c>
    </row>
    <row r="40" spans="1:6" ht="18" customHeight="1">
      <c r="A40" s="9" t="s">
        <v>25</v>
      </c>
      <c r="B40" s="5" t="s">
        <v>10</v>
      </c>
      <c r="C40" s="5" t="s">
        <v>19</v>
      </c>
      <c r="D40" s="6" t="s">
        <v>126</v>
      </c>
      <c r="E40" s="5" t="s">
        <v>84</v>
      </c>
      <c r="F40" s="124">
        <f>'пр 9'!H56</f>
        <v>0.7</v>
      </c>
    </row>
    <row r="41" spans="1:6" ht="25.5">
      <c r="A41" s="91" t="s">
        <v>48</v>
      </c>
      <c r="B41" s="17" t="s">
        <v>10</v>
      </c>
      <c r="C41" s="17" t="s">
        <v>47</v>
      </c>
      <c r="D41" s="17" t="s">
        <v>127</v>
      </c>
      <c r="E41" s="88"/>
      <c r="F41" s="123">
        <f>F42</f>
        <v>763.5</v>
      </c>
    </row>
    <row r="42" spans="1:6" ht="12.75">
      <c r="A42" s="82" t="s">
        <v>106</v>
      </c>
      <c r="B42" s="5" t="s">
        <v>10</v>
      </c>
      <c r="C42" s="5" t="s">
        <v>47</v>
      </c>
      <c r="D42" s="6" t="s">
        <v>127</v>
      </c>
      <c r="E42" s="73" t="s">
        <v>16</v>
      </c>
      <c r="F42" s="124">
        <f>F43</f>
        <v>763.5</v>
      </c>
    </row>
    <row r="43" spans="1:6" ht="12.75">
      <c r="A43" s="82" t="s">
        <v>20</v>
      </c>
      <c r="B43" s="5" t="s">
        <v>10</v>
      </c>
      <c r="C43" s="5" t="s">
        <v>47</v>
      </c>
      <c r="D43" s="6" t="s">
        <v>127</v>
      </c>
      <c r="E43" s="73" t="s">
        <v>84</v>
      </c>
      <c r="F43" s="124">
        <f>'пр 9'!H63</f>
        <v>763.5</v>
      </c>
    </row>
    <row r="44" spans="1:6" ht="12.75">
      <c r="A44" s="20" t="s">
        <v>29</v>
      </c>
      <c r="B44" s="12" t="s">
        <v>10</v>
      </c>
      <c r="C44" s="12" t="s">
        <v>27</v>
      </c>
      <c r="D44" s="6"/>
      <c r="E44" s="12"/>
      <c r="F44" s="123">
        <f>F45</f>
        <v>100</v>
      </c>
    </row>
    <row r="45" spans="1:6" ht="25.5">
      <c r="A45" s="30" t="str">
        <f>'пр 9'!A67</f>
        <v>Осуществление органами местного самоуправления полномочий местного значения</v>
      </c>
      <c r="B45" s="5" t="s">
        <v>10</v>
      </c>
      <c r="C45" s="5" t="s">
        <v>27</v>
      </c>
      <c r="D45" s="6" t="s">
        <v>126</v>
      </c>
      <c r="E45" s="5"/>
      <c r="F45" s="124">
        <f>F46</f>
        <v>100</v>
      </c>
    </row>
    <row r="46" spans="1:6" ht="25.5">
      <c r="A46" s="30" t="str">
        <f>'пр 9'!A68</f>
        <v>Резервный фонд администрации муниципального образования</v>
      </c>
      <c r="B46" s="5" t="s">
        <v>10</v>
      </c>
      <c r="C46" s="5" t="s">
        <v>27</v>
      </c>
      <c r="D46" s="6" t="s">
        <v>126</v>
      </c>
      <c r="E46" s="5"/>
      <c r="F46" s="124">
        <f>F47</f>
        <v>100</v>
      </c>
    </row>
    <row r="47" spans="1:6" ht="12.75">
      <c r="A47" s="8" t="s">
        <v>94</v>
      </c>
      <c r="B47" s="5" t="s">
        <v>10</v>
      </c>
      <c r="C47" s="5" t="s">
        <v>27</v>
      </c>
      <c r="D47" s="6" t="s">
        <v>126</v>
      </c>
      <c r="E47" s="5" t="s">
        <v>91</v>
      </c>
      <c r="F47" s="124">
        <f>'пр 9'!H69</f>
        <v>100</v>
      </c>
    </row>
    <row r="48" spans="1:6" ht="12.75">
      <c r="A48" s="14" t="str">
        <f>'пр 9'!A70</f>
        <v>НАЦИОНАЛЬНАЯ ОБОРОНА</v>
      </c>
      <c r="B48" s="15" t="s">
        <v>11</v>
      </c>
      <c r="C48" s="15"/>
      <c r="D48" s="4"/>
      <c r="E48" s="4"/>
      <c r="F48" s="123">
        <f>F49</f>
        <v>137.29999999999998</v>
      </c>
    </row>
    <row r="49" spans="1:6" ht="25.5">
      <c r="A49" s="39" t="str">
        <f>'пр 9'!A71</f>
        <v>Мобилизационная  и вневойсковая подготовка</v>
      </c>
      <c r="B49" s="11" t="s">
        <v>11</v>
      </c>
      <c r="C49" s="11" t="s">
        <v>33</v>
      </c>
      <c r="D49" s="11" t="s">
        <v>131</v>
      </c>
      <c r="E49" s="11"/>
      <c r="F49" s="124">
        <f>'пр 9'!H71</f>
        <v>137.29999999999998</v>
      </c>
    </row>
    <row r="50" spans="1:6" ht="12.75" hidden="1">
      <c r="A50" s="40"/>
      <c r="B50" s="11"/>
      <c r="C50" s="11"/>
      <c r="D50" s="11"/>
      <c r="E50" s="11"/>
      <c r="F50" s="124"/>
    </row>
    <row r="51" spans="1:6" ht="36">
      <c r="A51" s="40" t="str">
        <f>'пр 9'!A73</f>
        <v>Субвенции на осуществление первичного воинского учета на территориях, где отсутствуют военные комиссариаты</v>
      </c>
      <c r="B51" s="11" t="s">
        <v>11</v>
      </c>
      <c r="C51" s="11" t="s">
        <v>33</v>
      </c>
      <c r="D51" s="11" t="s">
        <v>131</v>
      </c>
      <c r="E51" s="11"/>
      <c r="F51" s="124">
        <f>F52+F54+F53</f>
        <v>137.29999999999998</v>
      </c>
    </row>
    <row r="52" spans="1:6" ht="22.5">
      <c r="A52" s="8" t="str">
        <f>'пр 9'!A75</f>
        <v>Фонд оплаты труда государственных (муниципальных) органов</v>
      </c>
      <c r="B52" s="11" t="s">
        <v>11</v>
      </c>
      <c r="C52" s="11" t="s">
        <v>33</v>
      </c>
      <c r="D52" s="11" t="s">
        <v>131</v>
      </c>
      <c r="E52" s="11" t="s">
        <v>80</v>
      </c>
      <c r="F52" s="124">
        <f>'пр 9'!H75</f>
        <v>100</v>
      </c>
    </row>
    <row r="53" spans="1:6" ht="23.25" customHeight="1">
      <c r="A53" s="8" t="str">
        <f>'пр 9'!A76</f>
        <v>Начисления на выплаты по оплате труда</v>
      </c>
      <c r="B53" s="11" t="s">
        <v>11</v>
      </c>
      <c r="C53" s="11" t="s">
        <v>33</v>
      </c>
      <c r="D53" s="11" t="s">
        <v>131</v>
      </c>
      <c r="E53" s="11" t="s">
        <v>111</v>
      </c>
      <c r="F53" s="124">
        <f>'пр 9'!H76</f>
        <v>30.2</v>
      </c>
    </row>
    <row r="54" spans="1:6" ht="31.5" customHeight="1">
      <c r="A54" s="54" t="str">
        <f>'пр 9'!A79</f>
        <v>Прочая закупка товаров, работ и услуг для обеспечения государственных(муниципальных) нужд</v>
      </c>
      <c r="B54" s="11" t="s">
        <v>11</v>
      </c>
      <c r="C54" s="11" t="s">
        <v>33</v>
      </c>
      <c r="D54" s="11" t="s">
        <v>131</v>
      </c>
      <c r="E54" s="11" t="s">
        <v>84</v>
      </c>
      <c r="F54" s="124">
        <f>'пр 9'!H79</f>
        <v>7.1</v>
      </c>
    </row>
    <row r="55" spans="1:6" ht="32.25" customHeight="1">
      <c r="A55" s="41" t="str">
        <f>'пр 9'!A80</f>
        <v>НАЦИОНАЛЬНАЯ БЕЗОПАСНОСТЬ И ПРАВООХРАНИТЕЛЬНАЯ ДЕЯТЕЛЬНОСТЬ </v>
      </c>
      <c r="B55" s="18" t="s">
        <v>33</v>
      </c>
      <c r="C55" s="18"/>
      <c r="D55" s="15"/>
      <c r="E55" s="15"/>
      <c r="F55" s="123">
        <f>'пр 9'!H80</f>
        <v>100</v>
      </c>
    </row>
    <row r="56" spans="1:6" ht="43.5" customHeight="1">
      <c r="A56" s="41" t="str">
        <f>'пр 9'!A81</f>
        <v>Защита населения и территории от чрезвычайных ситуаций природного и техногенного характера, гражданская оборона</v>
      </c>
      <c r="B56" s="48" t="s">
        <v>33</v>
      </c>
      <c r="C56" s="48" t="s">
        <v>53</v>
      </c>
      <c r="D56" s="15"/>
      <c r="E56" s="15"/>
      <c r="F56" s="123">
        <f>'пр 9'!H81</f>
        <v>50</v>
      </c>
    </row>
    <row r="57" spans="1:6" ht="25.5">
      <c r="A57" s="30" t="str">
        <f>'пр 9'!A92</f>
        <v>Осуществление органами местного самоуправления полномочий местного значения</v>
      </c>
      <c r="B57" s="67" t="s">
        <v>33</v>
      </c>
      <c r="C57" s="67" t="s">
        <v>53</v>
      </c>
      <c r="D57" s="5" t="s">
        <v>133</v>
      </c>
      <c r="E57" s="11"/>
      <c r="F57" s="124">
        <f>'пр 9'!H81</f>
        <v>50</v>
      </c>
    </row>
    <row r="58" spans="1:6" ht="24">
      <c r="A58" s="26" t="str">
        <f>'пр 9'!A85</f>
        <v>Обеспечение деятельности в сфере установленных функций</v>
      </c>
      <c r="B58" s="67" t="s">
        <v>33</v>
      </c>
      <c r="C58" s="67" t="s">
        <v>53</v>
      </c>
      <c r="D58" s="5" t="s">
        <v>133</v>
      </c>
      <c r="E58" s="11"/>
      <c r="F58" s="124">
        <f>F59</f>
        <v>50</v>
      </c>
    </row>
    <row r="59" spans="1:6" ht="32.25" customHeight="1">
      <c r="A59" s="26" t="str">
        <f>'пр 9'!A88</f>
        <v>Прочая закупка товаров, работ и услуг для обеспечения государственных(муниципальных) нужд</v>
      </c>
      <c r="B59" s="67" t="s">
        <v>33</v>
      </c>
      <c r="C59" s="67" t="s">
        <v>53</v>
      </c>
      <c r="D59" s="5" t="s">
        <v>133</v>
      </c>
      <c r="E59" s="11" t="s">
        <v>84</v>
      </c>
      <c r="F59" s="124">
        <f>'пр 9'!H88</f>
        <v>50</v>
      </c>
    </row>
    <row r="60" spans="1:6" ht="12.75">
      <c r="A60" s="41" t="str">
        <f>'пр 9'!A89</f>
        <v>Обеспечение пожарной безопасности</v>
      </c>
      <c r="B60" s="48" t="s">
        <v>33</v>
      </c>
      <c r="C60" s="48" t="s">
        <v>68</v>
      </c>
      <c r="D60" s="15"/>
      <c r="E60" s="15"/>
      <c r="F60" s="123">
        <f>'пр 9'!H89</f>
        <v>50</v>
      </c>
    </row>
    <row r="61" spans="1:6" ht="25.5">
      <c r="A61" s="30" t="s">
        <v>63</v>
      </c>
      <c r="B61" s="67" t="s">
        <v>33</v>
      </c>
      <c r="C61" s="67" t="s">
        <v>68</v>
      </c>
      <c r="D61" s="5" t="s">
        <v>134</v>
      </c>
      <c r="E61" s="11"/>
      <c r="F61" s="124">
        <f>F63</f>
        <v>0</v>
      </c>
    </row>
    <row r="62" spans="1:6" ht="24">
      <c r="A62" s="26" t="str">
        <f>'пр 9'!A93</f>
        <v>Обеспечение деятельности в сфере установленных функций</v>
      </c>
      <c r="B62" s="67" t="s">
        <v>33</v>
      </c>
      <c r="C62" s="67" t="s">
        <v>68</v>
      </c>
      <c r="D62" s="5" t="s">
        <v>134</v>
      </c>
      <c r="E62" s="11"/>
      <c r="F62" s="124"/>
    </row>
    <row r="63" spans="1:6" ht="12.75" hidden="1">
      <c r="A63" s="26"/>
      <c r="B63" s="67"/>
      <c r="C63" s="67"/>
      <c r="D63" s="5"/>
      <c r="E63" s="11"/>
      <c r="F63" s="124"/>
    </row>
    <row r="64" spans="1:6" ht="31.5" customHeight="1">
      <c r="A64" s="54" t="s">
        <v>85</v>
      </c>
      <c r="B64" s="67" t="s">
        <v>33</v>
      </c>
      <c r="C64" s="67" t="s">
        <v>68</v>
      </c>
      <c r="D64" s="5" t="s">
        <v>134</v>
      </c>
      <c r="E64" s="11" t="s">
        <v>84</v>
      </c>
      <c r="F64" s="124">
        <f>'пр 9'!H96</f>
        <v>50</v>
      </c>
    </row>
    <row r="65" spans="1:6" ht="36" customHeight="1">
      <c r="A65" s="41" t="str">
        <f>'пр 9'!A97</f>
        <v>НАЦИОНАЛЬНАЯ ЭКОНОМИКА</v>
      </c>
      <c r="B65" s="18" t="s">
        <v>19</v>
      </c>
      <c r="C65" s="11"/>
      <c r="D65" s="11"/>
      <c r="E65" s="11"/>
      <c r="F65" s="123">
        <f>F66+F70</f>
        <v>1834.7</v>
      </c>
    </row>
    <row r="66" spans="1:6" ht="12.75">
      <c r="A66" s="58" t="e">
        <f>'пр 9'!#REF!</f>
        <v>#REF!</v>
      </c>
      <c r="B66" s="18" t="s">
        <v>19</v>
      </c>
      <c r="C66" s="18" t="s">
        <v>53</v>
      </c>
      <c r="D66" s="18"/>
      <c r="E66" s="18"/>
      <c r="F66" s="123">
        <f>F67</f>
        <v>1334.7</v>
      </c>
    </row>
    <row r="67" spans="1:6" ht="76.5">
      <c r="A67" s="14" t="str">
        <f>'пр 9'!A99</f>
        <v>Целевые программы муниципальных образований (Долгосрочная целевая программа "Развитие автомобильных дорог общего пользования, находящихся в муниципальной собственности Листвянского муниципального образования")</v>
      </c>
      <c r="B67" s="60" t="s">
        <v>19</v>
      </c>
      <c r="C67" s="60" t="s">
        <v>53</v>
      </c>
      <c r="D67" s="68" t="s">
        <v>137</v>
      </c>
      <c r="E67" s="11"/>
      <c r="F67" s="123">
        <f>'пр 9'!H99</f>
        <v>1334.7</v>
      </c>
    </row>
    <row r="68" spans="1:6" ht="123" customHeight="1">
      <c r="A68" s="47" t="s">
        <v>75</v>
      </c>
      <c r="B68" s="19" t="s">
        <v>19</v>
      </c>
      <c r="C68" s="19" t="s">
        <v>53</v>
      </c>
      <c r="D68" s="68" t="s">
        <v>137</v>
      </c>
      <c r="E68" s="19"/>
      <c r="F68" s="124">
        <f>'пр 9'!H100</f>
        <v>1334.7</v>
      </c>
    </row>
    <row r="69" spans="1:6" ht="36.75" customHeight="1">
      <c r="A69" s="54" t="str">
        <f>'пр 9'!A104</f>
        <v>Прочая закупка товаров, работ и услуг для обеспечения государственных(муниципальных) нужд</v>
      </c>
      <c r="B69" s="11" t="s">
        <v>19</v>
      </c>
      <c r="C69" s="11" t="s">
        <v>53</v>
      </c>
      <c r="D69" s="68" t="s">
        <v>137</v>
      </c>
      <c r="E69" s="11" t="s">
        <v>84</v>
      </c>
      <c r="F69" s="124">
        <f>'пр 9'!H101</f>
        <v>1334.7</v>
      </c>
    </row>
    <row r="70" spans="1:6" ht="24">
      <c r="A70" s="41" t="s">
        <v>73</v>
      </c>
      <c r="B70" s="18" t="s">
        <v>19</v>
      </c>
      <c r="C70" s="18" t="s">
        <v>30</v>
      </c>
      <c r="D70" s="55"/>
      <c r="E70" s="11"/>
      <c r="F70" s="124">
        <f>F71</f>
        <v>500</v>
      </c>
    </row>
    <row r="71" spans="1:6" ht="12.75">
      <c r="A71" s="26" t="s">
        <v>71</v>
      </c>
      <c r="B71" s="18" t="s">
        <v>19</v>
      </c>
      <c r="C71" s="18" t="s">
        <v>30</v>
      </c>
      <c r="D71" s="19" t="s">
        <v>138</v>
      </c>
      <c r="E71" s="15"/>
      <c r="F71" s="124">
        <f>F72</f>
        <v>500</v>
      </c>
    </row>
    <row r="72" spans="1:6" ht="22.5">
      <c r="A72" s="54" t="s">
        <v>85</v>
      </c>
      <c r="B72" s="19" t="s">
        <v>19</v>
      </c>
      <c r="C72" s="19" t="s">
        <v>30</v>
      </c>
      <c r="D72" s="19" t="s">
        <v>138</v>
      </c>
      <c r="E72" s="19" t="s">
        <v>84</v>
      </c>
      <c r="F72" s="124">
        <f>'пр 9'!H112</f>
        <v>500</v>
      </c>
    </row>
    <row r="73" spans="1:6" ht="12.75">
      <c r="A73" s="27" t="str">
        <f>'пр 9'!A113</f>
        <v>ЖИЛИЩНО-КОММУНАЛЬНОЕ ХОЗЯЙСТВО</v>
      </c>
      <c r="B73" s="18" t="s">
        <v>36</v>
      </c>
      <c r="C73" s="4"/>
      <c r="D73" s="4"/>
      <c r="E73" s="4"/>
      <c r="F73" s="123">
        <f>F74+F85+F97</f>
        <v>2270.7</v>
      </c>
    </row>
    <row r="74" spans="1:6" ht="28.5" customHeight="1">
      <c r="A74" s="27" t="str">
        <f>'пр 9'!A114</f>
        <v>Жилищное хозяйство</v>
      </c>
      <c r="B74" s="18" t="s">
        <v>36</v>
      </c>
      <c r="C74" s="18" t="s">
        <v>10</v>
      </c>
      <c r="D74" s="18"/>
      <c r="E74" s="18"/>
      <c r="F74" s="123">
        <f>F84</f>
        <v>58</v>
      </c>
    </row>
    <row r="75" spans="1:6" ht="24" customHeight="1" hidden="1">
      <c r="A75" s="43" t="s">
        <v>61</v>
      </c>
      <c r="B75" s="11" t="s">
        <v>36</v>
      </c>
      <c r="C75" s="11" t="s">
        <v>10</v>
      </c>
      <c r="D75" s="11" t="s">
        <v>62</v>
      </c>
      <c r="E75" s="18"/>
      <c r="F75" s="123" t="e">
        <f>F76</f>
        <v>#REF!</v>
      </c>
    </row>
    <row r="76" spans="1:6" ht="29.25" customHeight="1" hidden="1">
      <c r="A76" s="25" t="s">
        <v>13</v>
      </c>
      <c r="B76" s="11" t="s">
        <v>36</v>
      </c>
      <c r="C76" s="11" t="s">
        <v>10</v>
      </c>
      <c r="D76" s="11" t="s">
        <v>62</v>
      </c>
      <c r="E76" s="11" t="s">
        <v>14</v>
      </c>
      <c r="F76" s="124" t="e">
        <f>'пр 9'!#REF!</f>
        <v>#REF!</v>
      </c>
    </row>
    <row r="77" spans="1:6" ht="21.75" customHeight="1" hidden="1">
      <c r="A77" s="14" t="s">
        <v>57</v>
      </c>
      <c r="B77" s="18" t="s">
        <v>36</v>
      </c>
      <c r="C77" s="18" t="s">
        <v>10</v>
      </c>
      <c r="D77" s="66" t="s">
        <v>76</v>
      </c>
      <c r="E77" s="18"/>
      <c r="F77" s="123" t="e">
        <f>F78</f>
        <v>#REF!</v>
      </c>
    </row>
    <row r="78" spans="1:6" s="64" customFormat="1" ht="23.25" customHeight="1" hidden="1">
      <c r="A78" s="47" t="s">
        <v>77</v>
      </c>
      <c r="B78" s="19"/>
      <c r="C78" s="19"/>
      <c r="D78" s="55" t="s">
        <v>76</v>
      </c>
      <c r="E78" s="19"/>
      <c r="F78" s="124" t="e">
        <f>F79</f>
        <v>#REF!</v>
      </c>
    </row>
    <row r="79" spans="1:6" ht="20.25" customHeight="1" hidden="1">
      <c r="A79" s="54" t="s">
        <v>85</v>
      </c>
      <c r="B79" s="19" t="s">
        <v>36</v>
      </c>
      <c r="C79" s="19" t="s">
        <v>10</v>
      </c>
      <c r="D79" s="68" t="s">
        <v>76</v>
      </c>
      <c r="E79" s="19" t="s">
        <v>84</v>
      </c>
      <c r="F79" s="124" t="e">
        <f>'пр 9'!#REF!</f>
        <v>#REF!</v>
      </c>
    </row>
    <row r="80" spans="1:6" ht="30.75" customHeight="1" hidden="1">
      <c r="A80" s="26" t="s">
        <v>52</v>
      </c>
      <c r="B80" s="55" t="s">
        <v>36</v>
      </c>
      <c r="C80" s="55" t="s">
        <v>10</v>
      </c>
      <c r="D80" s="11" t="s">
        <v>54</v>
      </c>
      <c r="E80" s="11"/>
      <c r="F80" s="123" t="e">
        <f>SUM(F81)</f>
        <v>#REF!</v>
      </c>
    </row>
    <row r="81" spans="1:6" ht="28.5" customHeight="1" hidden="1">
      <c r="A81" s="26" t="s">
        <v>55</v>
      </c>
      <c r="B81" s="55" t="s">
        <v>36</v>
      </c>
      <c r="C81" s="55" t="s">
        <v>10</v>
      </c>
      <c r="D81" s="11" t="s">
        <v>54</v>
      </c>
      <c r="E81" s="11" t="s">
        <v>51</v>
      </c>
      <c r="F81" s="124" t="e">
        <f>'пр 9'!#REF!</f>
        <v>#REF!</v>
      </c>
    </row>
    <row r="82" spans="1:6" ht="24" customHeight="1" hidden="1">
      <c r="A82" s="30" t="s">
        <v>63</v>
      </c>
      <c r="B82" s="18" t="s">
        <v>36</v>
      </c>
      <c r="C82" s="18" t="s">
        <v>10</v>
      </c>
      <c r="D82" s="68" t="s">
        <v>139</v>
      </c>
      <c r="E82" s="18"/>
      <c r="F82" s="123"/>
    </row>
    <row r="83" spans="1:6" ht="26.25" customHeight="1">
      <c r="A83" s="47" t="str">
        <f>A82</f>
        <v>Осуществление органами местного самоуправления полномочий местного значения</v>
      </c>
      <c r="B83" s="19" t="s">
        <v>36</v>
      </c>
      <c r="C83" s="19" t="s">
        <v>10</v>
      </c>
      <c r="D83" s="68" t="s">
        <v>139</v>
      </c>
      <c r="E83" s="18"/>
      <c r="F83" s="124">
        <f>F84</f>
        <v>58</v>
      </c>
    </row>
    <row r="84" spans="1:6" ht="25.5">
      <c r="A84" s="47" t="str">
        <f>'пр 9'!A135</f>
        <v>Обеспечение деятельности в сфере установленных функций</v>
      </c>
      <c r="B84" s="11" t="s">
        <v>36</v>
      </c>
      <c r="C84" s="11" t="s">
        <v>10</v>
      </c>
      <c r="D84" s="68" t="s">
        <v>139</v>
      </c>
      <c r="E84" s="11" t="s">
        <v>84</v>
      </c>
      <c r="F84" s="124">
        <f>'пр 9'!H121</f>
        <v>58</v>
      </c>
    </row>
    <row r="85" spans="1:6" ht="12.75">
      <c r="A85" s="27" t="s">
        <v>37</v>
      </c>
      <c r="B85" s="18" t="s">
        <v>36</v>
      </c>
      <c r="C85" s="18" t="s">
        <v>11</v>
      </c>
      <c r="D85" s="18"/>
      <c r="E85" s="18"/>
      <c r="F85" s="123">
        <f>F86</f>
        <v>50</v>
      </c>
    </row>
    <row r="86" spans="1:6" ht="22.5">
      <c r="A86" s="31" t="s">
        <v>99</v>
      </c>
      <c r="B86" s="18" t="s">
        <v>36</v>
      </c>
      <c r="C86" s="18" t="s">
        <v>11</v>
      </c>
      <c r="D86" s="18" t="s">
        <v>177</v>
      </c>
      <c r="E86" s="18"/>
      <c r="F86" s="123">
        <f>F87</f>
        <v>50</v>
      </c>
    </row>
    <row r="87" spans="1:6" ht="22.5">
      <c r="A87" s="53" t="s">
        <v>85</v>
      </c>
      <c r="B87" s="11" t="s">
        <v>36</v>
      </c>
      <c r="C87" s="11" t="s">
        <v>11</v>
      </c>
      <c r="D87" s="18" t="s">
        <v>177</v>
      </c>
      <c r="E87" s="11" t="s">
        <v>84</v>
      </c>
      <c r="F87" s="123">
        <f>F88</f>
        <v>50</v>
      </c>
    </row>
    <row r="88" spans="1:6" ht="67.5">
      <c r="A88" s="31" t="s">
        <v>98</v>
      </c>
      <c r="B88" s="18" t="s">
        <v>36</v>
      </c>
      <c r="C88" s="18" t="s">
        <v>11</v>
      </c>
      <c r="D88" s="18" t="s">
        <v>177</v>
      </c>
      <c r="E88" s="18"/>
      <c r="F88" s="123">
        <f>F89</f>
        <v>50</v>
      </c>
    </row>
    <row r="89" spans="1:6" ht="22.5">
      <c r="A89" s="53" t="s">
        <v>85</v>
      </c>
      <c r="B89" s="11" t="s">
        <v>36</v>
      </c>
      <c r="C89" s="11" t="s">
        <v>11</v>
      </c>
      <c r="D89" s="18" t="s">
        <v>177</v>
      </c>
      <c r="E89" s="11" t="s">
        <v>84</v>
      </c>
      <c r="F89" s="123">
        <f>'пр 9'!H129</f>
        <v>50</v>
      </c>
    </row>
    <row r="90" spans="1:6" ht="66.75" customHeight="1" hidden="1">
      <c r="A90" s="27" t="s">
        <v>58</v>
      </c>
      <c r="B90" s="18" t="s">
        <v>36</v>
      </c>
      <c r="C90" s="18" t="s">
        <v>11</v>
      </c>
      <c r="D90" s="65" t="s">
        <v>78</v>
      </c>
      <c r="E90" s="11"/>
      <c r="F90" s="123">
        <f>SUM(F92)</f>
        <v>0</v>
      </c>
    </row>
    <row r="91" spans="1:6" s="64" customFormat="1" ht="31.5" customHeight="1" hidden="1">
      <c r="A91" s="43" t="s">
        <v>79</v>
      </c>
      <c r="B91" s="19"/>
      <c r="C91" s="19"/>
      <c r="D91" s="68" t="s">
        <v>78</v>
      </c>
      <c r="E91" s="19"/>
      <c r="F91" s="124"/>
    </row>
    <row r="92" spans="1:6" ht="24" customHeight="1" hidden="1">
      <c r="A92" s="54" t="s">
        <v>85</v>
      </c>
      <c r="B92" s="11" t="s">
        <v>36</v>
      </c>
      <c r="C92" s="11" t="s">
        <v>11</v>
      </c>
      <c r="D92" s="68" t="s">
        <v>78</v>
      </c>
      <c r="E92" s="11" t="s">
        <v>84</v>
      </c>
      <c r="F92" s="124">
        <v>0</v>
      </c>
    </row>
    <row r="93" spans="1:6" s="52" customFormat="1" ht="63.75" customHeight="1" hidden="1">
      <c r="A93" s="27" t="s">
        <v>102</v>
      </c>
      <c r="B93" s="18" t="s">
        <v>36</v>
      </c>
      <c r="C93" s="18" t="s">
        <v>11</v>
      </c>
      <c r="D93" s="65" t="s">
        <v>100</v>
      </c>
      <c r="E93" s="18"/>
      <c r="F93" s="123">
        <f>F94</f>
        <v>0</v>
      </c>
    </row>
    <row r="94" spans="1:6" ht="36.75" customHeight="1" hidden="1">
      <c r="A94" s="54" t="s">
        <v>85</v>
      </c>
      <c r="B94" s="11" t="s">
        <v>36</v>
      </c>
      <c r="C94" s="11" t="s">
        <v>11</v>
      </c>
      <c r="D94" s="68" t="s">
        <v>100</v>
      </c>
      <c r="E94" s="11" t="s">
        <v>84</v>
      </c>
      <c r="F94" s="124">
        <v>0</v>
      </c>
    </row>
    <row r="95" spans="1:6" s="52" customFormat="1" ht="63" customHeight="1" hidden="1">
      <c r="A95" s="27" t="s">
        <v>103</v>
      </c>
      <c r="B95" s="18" t="s">
        <v>36</v>
      </c>
      <c r="C95" s="18" t="s">
        <v>11</v>
      </c>
      <c r="D95" s="65" t="s">
        <v>101</v>
      </c>
      <c r="E95" s="18"/>
      <c r="F95" s="123">
        <f>F96</f>
        <v>0</v>
      </c>
    </row>
    <row r="96" spans="1:6" ht="33.75" customHeight="1" hidden="1">
      <c r="A96" s="54" t="s">
        <v>85</v>
      </c>
      <c r="B96" s="11" t="s">
        <v>36</v>
      </c>
      <c r="C96" s="11" t="s">
        <v>11</v>
      </c>
      <c r="D96" s="68" t="s">
        <v>101</v>
      </c>
      <c r="E96" s="11" t="s">
        <v>84</v>
      </c>
      <c r="F96" s="124">
        <v>0</v>
      </c>
    </row>
    <row r="97" spans="1:6" ht="25.5" customHeight="1">
      <c r="A97" s="27" t="str">
        <f>'пр 9'!A130</f>
        <v>Благоустройство</v>
      </c>
      <c r="B97" s="18" t="s">
        <v>36</v>
      </c>
      <c r="C97" s="18" t="s">
        <v>33</v>
      </c>
      <c r="D97" s="18"/>
      <c r="E97" s="18"/>
      <c r="F97" s="123">
        <f>'пр 9'!H130</f>
        <v>2162.7</v>
      </c>
    </row>
    <row r="98" spans="1:6" ht="12.75">
      <c r="A98" s="32" t="str">
        <f>'пр 9'!A131</f>
        <v>Уличное освещение</v>
      </c>
      <c r="B98" s="18" t="s">
        <v>36</v>
      </c>
      <c r="C98" s="18" t="s">
        <v>33</v>
      </c>
      <c r="D98" s="19"/>
      <c r="E98" s="18"/>
      <c r="F98" s="123">
        <f>F99</f>
        <v>650</v>
      </c>
    </row>
    <row r="99" spans="1:6" ht="31.5" customHeight="1">
      <c r="A99" s="47" t="str">
        <f>A83</f>
        <v>Осуществление органами местного самоуправления полномочий местного значения</v>
      </c>
      <c r="B99" s="18" t="s">
        <v>36</v>
      </c>
      <c r="C99" s="18" t="s">
        <v>33</v>
      </c>
      <c r="D99" s="19" t="s">
        <v>140</v>
      </c>
      <c r="E99" s="18"/>
      <c r="F99" s="123">
        <f>F101</f>
        <v>650</v>
      </c>
    </row>
    <row r="100" spans="1:6" ht="31.5" customHeight="1">
      <c r="A100" s="47" t="str">
        <f>'пр 9'!A135</f>
        <v>Обеспечение деятельности в сфере установленных функций</v>
      </c>
      <c r="B100" s="18" t="s">
        <v>36</v>
      </c>
      <c r="C100" s="18" t="s">
        <v>33</v>
      </c>
      <c r="D100" s="19" t="s">
        <v>140</v>
      </c>
      <c r="E100" s="18"/>
      <c r="F100" s="123">
        <f>F101</f>
        <v>650</v>
      </c>
    </row>
    <row r="101" spans="1:6" ht="39.75" customHeight="1">
      <c r="A101" s="47" t="str">
        <f>'пр 9'!A138</f>
        <v>Прочая закупка товаров, работ и услуг для обеспечения государственных(муниципальных) нужд</v>
      </c>
      <c r="B101" s="11" t="s">
        <v>36</v>
      </c>
      <c r="C101" s="11" t="s">
        <v>33</v>
      </c>
      <c r="D101" s="19" t="s">
        <v>140</v>
      </c>
      <c r="E101" s="18" t="s">
        <v>84</v>
      </c>
      <c r="F101" s="124">
        <f>'пр 9'!H138</f>
        <v>650</v>
      </c>
    </row>
    <row r="102" spans="1:6" ht="24" customHeight="1" hidden="1">
      <c r="A102" s="24" t="s">
        <v>21</v>
      </c>
      <c r="B102" s="11" t="s">
        <v>36</v>
      </c>
      <c r="C102" s="11" t="s">
        <v>33</v>
      </c>
      <c r="D102" s="11" t="s">
        <v>41</v>
      </c>
      <c r="E102" s="11" t="s">
        <v>14</v>
      </c>
      <c r="F102" s="124">
        <f>F103</f>
        <v>0</v>
      </c>
    </row>
    <row r="103" spans="1:6" ht="7.5" customHeight="1" hidden="1">
      <c r="A103" s="26" t="s">
        <v>23</v>
      </c>
      <c r="B103" s="11" t="s">
        <v>36</v>
      </c>
      <c r="C103" s="11" t="s">
        <v>33</v>
      </c>
      <c r="D103" s="11" t="s">
        <v>41</v>
      </c>
      <c r="E103" s="11" t="s">
        <v>14</v>
      </c>
      <c r="F103" s="124"/>
    </row>
    <row r="104" spans="1:6" ht="15" customHeight="1" hidden="1">
      <c r="A104" s="26" t="str">
        <f>'пр 9'!A139</f>
        <v>Прочие мероприятия по благоустройству городских округов и поселений</v>
      </c>
      <c r="B104" s="11"/>
      <c r="C104" s="11"/>
      <c r="D104" s="11"/>
      <c r="E104" s="11"/>
      <c r="F104" s="124"/>
    </row>
    <row r="105" spans="1:6" ht="33.75" customHeight="1">
      <c r="A105" s="41" t="str">
        <f>'пр 9'!A139</f>
        <v>Прочие мероприятия по благоустройству городских округов и поселений</v>
      </c>
      <c r="B105" s="18" t="s">
        <v>36</v>
      </c>
      <c r="C105" s="18" t="s">
        <v>33</v>
      </c>
      <c r="D105" s="11"/>
      <c r="E105" s="11"/>
      <c r="F105" s="124">
        <f>F107</f>
        <v>1000</v>
      </c>
    </row>
    <row r="106" spans="1:6" ht="33.75" customHeight="1" hidden="1">
      <c r="A106" s="26" t="s">
        <v>63</v>
      </c>
      <c r="B106" s="11" t="s">
        <v>36</v>
      </c>
      <c r="C106" s="11" t="s">
        <v>33</v>
      </c>
      <c r="D106" s="11" t="s">
        <v>141</v>
      </c>
      <c r="E106" s="11"/>
      <c r="F106" s="124"/>
    </row>
    <row r="107" spans="1:6" ht="37.5" customHeight="1">
      <c r="A107" s="26" t="str">
        <f>A99</f>
        <v>Осуществление органами местного самоуправления полномочий местного значения</v>
      </c>
      <c r="B107" s="11" t="s">
        <v>36</v>
      </c>
      <c r="C107" s="11" t="s">
        <v>33</v>
      </c>
      <c r="D107" s="11" t="s">
        <v>141</v>
      </c>
      <c r="E107" s="11"/>
      <c r="F107" s="124">
        <f>F109</f>
        <v>1000</v>
      </c>
    </row>
    <row r="108" spans="1:6" ht="37.5" customHeight="1">
      <c r="A108" s="26" t="str">
        <f>'пр 9'!A143</f>
        <v>Обеспечение деятельности в сфере установленных функций</v>
      </c>
      <c r="B108" s="11" t="s">
        <v>36</v>
      </c>
      <c r="C108" s="11" t="s">
        <v>33</v>
      </c>
      <c r="D108" s="11" t="s">
        <v>141</v>
      </c>
      <c r="E108" s="11"/>
      <c r="F108" s="124">
        <f>F109</f>
        <v>1000</v>
      </c>
    </row>
    <row r="109" spans="1:6" ht="45" customHeight="1">
      <c r="A109" s="47" t="str">
        <f>'пр 9'!A146</f>
        <v>Прочая закупка товаров, работ и услуг для обеспечения государственных(муниципальных) нужд</v>
      </c>
      <c r="B109" s="11" t="s">
        <v>36</v>
      </c>
      <c r="C109" s="11" t="s">
        <v>33</v>
      </c>
      <c r="D109" s="11" t="s">
        <v>141</v>
      </c>
      <c r="E109" s="11" t="s">
        <v>84</v>
      </c>
      <c r="F109" s="124">
        <f>'пр 9'!H146</f>
        <v>1000</v>
      </c>
    </row>
    <row r="110" spans="1:6" s="52" customFormat="1" ht="24" customHeight="1">
      <c r="A110" s="23" t="s">
        <v>170</v>
      </c>
      <c r="B110" s="15" t="s">
        <v>36</v>
      </c>
      <c r="C110" s="15" t="s">
        <v>33</v>
      </c>
      <c r="D110" s="15" t="s">
        <v>169</v>
      </c>
      <c r="E110" s="15"/>
      <c r="F110" s="123">
        <f>F111</f>
        <v>0</v>
      </c>
    </row>
    <row r="111" spans="1:6" ht="26.25" customHeight="1">
      <c r="A111" s="75" t="s">
        <v>121</v>
      </c>
      <c r="B111" s="11" t="s">
        <v>36</v>
      </c>
      <c r="C111" s="11" t="s">
        <v>33</v>
      </c>
      <c r="D111" s="11" t="s">
        <v>169</v>
      </c>
      <c r="E111" s="11" t="s">
        <v>16</v>
      </c>
      <c r="F111" s="124">
        <f>F112</f>
        <v>0</v>
      </c>
    </row>
    <row r="112" spans="1:6" ht="25.5" customHeight="1">
      <c r="A112" s="75" t="s">
        <v>124</v>
      </c>
      <c r="B112" s="11" t="s">
        <v>36</v>
      </c>
      <c r="C112" s="11" t="s">
        <v>33</v>
      </c>
      <c r="D112" s="11" t="s">
        <v>169</v>
      </c>
      <c r="E112" s="11" t="s">
        <v>84</v>
      </c>
      <c r="F112" s="124">
        <f>'пр 9'!H150</f>
        <v>0</v>
      </c>
    </row>
    <row r="113" spans="1:6" ht="24.75" customHeight="1">
      <c r="A113" s="27" t="str">
        <f>'пр 9'!A156</f>
        <v>Культура </v>
      </c>
      <c r="B113" s="18" t="s">
        <v>43</v>
      </c>
      <c r="C113" s="18" t="s">
        <v>10</v>
      </c>
      <c r="D113" s="18"/>
      <c r="E113" s="18"/>
      <c r="F113" s="123">
        <f>'пр 9'!H155</f>
        <v>8213.455</v>
      </c>
    </row>
    <row r="114" spans="1:6" ht="25.5" customHeight="1">
      <c r="A114" s="30" t="str">
        <f>'пр 9'!A157</f>
        <v>Программные расходы органов местного самоуправления</v>
      </c>
      <c r="B114" s="5" t="s">
        <v>43</v>
      </c>
      <c r="C114" s="5" t="s">
        <v>10</v>
      </c>
      <c r="D114" s="5" t="s">
        <v>144</v>
      </c>
      <c r="E114" s="5"/>
      <c r="F114" s="124">
        <f>F113</f>
        <v>8213.455</v>
      </c>
    </row>
    <row r="115" spans="1:6" ht="23.25" customHeight="1">
      <c r="A115" s="8" t="s">
        <v>64</v>
      </c>
      <c r="B115" s="5" t="s">
        <v>43</v>
      </c>
      <c r="C115" s="5" t="s">
        <v>10</v>
      </c>
      <c r="D115" s="5" t="s">
        <v>144</v>
      </c>
      <c r="E115" s="5"/>
      <c r="F115" s="124">
        <f>F116+F117+F118+F119</f>
        <v>7353</v>
      </c>
    </row>
    <row r="116" spans="1:6" s="52" customFormat="1" ht="24" customHeight="1">
      <c r="A116" s="8" t="s">
        <v>93</v>
      </c>
      <c r="B116" s="5" t="s">
        <v>43</v>
      </c>
      <c r="C116" s="5" t="s">
        <v>10</v>
      </c>
      <c r="D116" s="5" t="s">
        <v>144</v>
      </c>
      <c r="E116" s="5" t="s">
        <v>92</v>
      </c>
      <c r="F116" s="124">
        <f>'пр 9'!H162</f>
        <v>4687</v>
      </c>
    </row>
    <row r="117" spans="1:6" ht="33.75" customHeight="1">
      <c r="A117" s="8" t="s">
        <v>155</v>
      </c>
      <c r="B117" s="5" t="s">
        <v>43</v>
      </c>
      <c r="C117" s="5" t="s">
        <v>10</v>
      </c>
      <c r="D117" s="5" t="s">
        <v>144</v>
      </c>
      <c r="E117" s="5" t="s">
        <v>110</v>
      </c>
      <c r="F117" s="124">
        <f>'пр 9'!H163</f>
        <v>1416</v>
      </c>
    </row>
    <row r="118" spans="1:6" ht="33" customHeight="1">
      <c r="A118" s="118" t="str">
        <f>'пр 9'!A166</f>
        <v>Закупка товаров, работ, услуг в сфере информационно-коммуникационных технологий</v>
      </c>
      <c r="B118" s="5" t="s">
        <v>43</v>
      </c>
      <c r="C118" s="5" t="s">
        <v>10</v>
      </c>
      <c r="D118" s="5" t="s">
        <v>144</v>
      </c>
      <c r="E118" s="5" t="s">
        <v>96</v>
      </c>
      <c r="F118" s="124">
        <f>'пр 9'!H166</f>
        <v>50</v>
      </c>
    </row>
    <row r="119" spans="1:6" ht="33" customHeight="1">
      <c r="A119" s="8" t="str">
        <f>'пр 9'!A169</f>
        <v>Прочая закупка товаров, работ и услуг для обеспечения государственных(муниципальных) нужд</v>
      </c>
      <c r="B119" s="5" t="s">
        <v>43</v>
      </c>
      <c r="C119" s="5" t="s">
        <v>10</v>
      </c>
      <c r="D119" s="5" t="s">
        <v>144</v>
      </c>
      <c r="E119" s="5" t="s">
        <v>84</v>
      </c>
      <c r="F119" s="124">
        <f>'пр 9'!H169</f>
        <v>1200</v>
      </c>
    </row>
    <row r="120" spans="1:6" ht="54.75" customHeight="1">
      <c r="A120" s="158" t="s">
        <v>175</v>
      </c>
      <c r="B120" s="17" t="s">
        <v>43</v>
      </c>
      <c r="C120" s="17" t="s">
        <v>10</v>
      </c>
      <c r="D120" s="88" t="s">
        <v>176</v>
      </c>
      <c r="E120" s="160"/>
      <c r="F120" s="123">
        <f>F121</f>
        <v>860.455</v>
      </c>
    </row>
    <row r="121" spans="1:6" ht="33" customHeight="1">
      <c r="A121" s="75" t="s">
        <v>124</v>
      </c>
      <c r="B121" s="5" t="s">
        <v>43</v>
      </c>
      <c r="C121" s="5" t="s">
        <v>10</v>
      </c>
      <c r="D121" s="73" t="s">
        <v>176</v>
      </c>
      <c r="E121" s="159" t="s">
        <v>84</v>
      </c>
      <c r="F121" s="124">
        <f>'пр 9'!H173</f>
        <v>860.455</v>
      </c>
    </row>
    <row r="122" spans="1:6" ht="30" customHeight="1">
      <c r="A122" s="91" t="str">
        <f>'пр 9'!A175</f>
        <v>Пенсионное обеспечение</v>
      </c>
      <c r="B122" s="88" t="s">
        <v>68</v>
      </c>
      <c r="C122" s="88" t="s">
        <v>10</v>
      </c>
      <c r="D122" s="88"/>
      <c r="E122" s="5"/>
      <c r="F122" s="124">
        <f>'пр 9'!H174</f>
        <v>350</v>
      </c>
    </row>
    <row r="123" spans="1:6" ht="27" customHeight="1">
      <c r="A123" s="26" t="str">
        <f>'пр 9'!A178</f>
        <v>Осуществление органами местного самоуправления полномочий местного значения</v>
      </c>
      <c r="B123" s="73" t="s">
        <v>68</v>
      </c>
      <c r="C123" s="73" t="s">
        <v>10</v>
      </c>
      <c r="D123" s="73" t="s">
        <v>150</v>
      </c>
      <c r="E123" s="5"/>
      <c r="F123" s="124">
        <f>F124</f>
        <v>350</v>
      </c>
    </row>
    <row r="124" spans="1:6" ht="25.5">
      <c r="A124" s="30" t="str">
        <f>'пр 9'!A179</f>
        <v>Обеспечение деятельности в сфере установленных функций</v>
      </c>
      <c r="B124" s="73" t="s">
        <v>68</v>
      </c>
      <c r="C124" s="73" t="s">
        <v>10</v>
      </c>
      <c r="D124" s="73" t="s">
        <v>150</v>
      </c>
      <c r="E124" s="5"/>
      <c r="F124" s="124">
        <f>F125</f>
        <v>350</v>
      </c>
    </row>
    <row r="125" spans="1:6" ht="23.25" customHeight="1">
      <c r="A125" s="30" t="s">
        <v>154</v>
      </c>
      <c r="B125" s="73" t="s">
        <v>68</v>
      </c>
      <c r="C125" s="73" t="s">
        <v>10</v>
      </c>
      <c r="D125" s="73" t="s">
        <v>150</v>
      </c>
      <c r="E125" s="5" t="s">
        <v>153</v>
      </c>
      <c r="F125" s="124">
        <f>'пр 9'!H182</f>
        <v>350</v>
      </c>
    </row>
    <row r="126" spans="1:6" s="52" customFormat="1" ht="23.25" customHeight="1">
      <c r="A126" s="143" t="s">
        <v>167</v>
      </c>
      <c r="B126" s="92" t="s">
        <v>49</v>
      </c>
      <c r="C126" s="92" t="s">
        <v>10</v>
      </c>
      <c r="D126" s="92"/>
      <c r="E126" s="12"/>
      <c r="F126" s="123">
        <f>F127</f>
        <v>39.80377</v>
      </c>
    </row>
    <row r="127" spans="1:6" ht="23.25" customHeight="1">
      <c r="A127" s="148" t="s">
        <v>158</v>
      </c>
      <c r="B127" s="73" t="s">
        <v>49</v>
      </c>
      <c r="C127" s="73" t="s">
        <v>10</v>
      </c>
      <c r="D127" s="73" t="s">
        <v>159</v>
      </c>
      <c r="E127" s="5"/>
      <c r="F127" s="124">
        <f>F128</f>
        <v>39.80377</v>
      </c>
    </row>
    <row r="128" spans="1:6" ht="23.25" customHeight="1">
      <c r="A128" s="148" t="s">
        <v>158</v>
      </c>
      <c r="B128" s="73" t="s">
        <v>49</v>
      </c>
      <c r="C128" s="73" t="s">
        <v>10</v>
      </c>
      <c r="D128" s="73" t="s">
        <v>159</v>
      </c>
      <c r="E128" s="5" t="s">
        <v>160</v>
      </c>
      <c r="F128" s="124">
        <f>'пр 9'!H185</f>
        <v>39.80377</v>
      </c>
    </row>
    <row r="129" spans="1:6" ht="63" customHeight="1">
      <c r="A129" s="30" t="str">
        <f>'пр 9'!A187</f>
        <v>Прочие межбюджетные трансферты общего характера</v>
      </c>
      <c r="B129" s="73" t="s">
        <v>50</v>
      </c>
      <c r="C129" s="73" t="s">
        <v>33</v>
      </c>
      <c r="D129" s="73"/>
      <c r="E129" s="5"/>
      <c r="F129" s="124">
        <f>'пр 9'!H186</f>
        <v>153.14338</v>
      </c>
    </row>
    <row r="130" spans="1:6" ht="25.5">
      <c r="A130" s="30" t="str">
        <f>A124</f>
        <v>Обеспечение деятельности в сфере установленных функций</v>
      </c>
      <c r="B130" s="73" t="s">
        <v>50</v>
      </c>
      <c r="C130" s="73" t="s">
        <v>33</v>
      </c>
      <c r="D130" s="73" t="s">
        <v>148</v>
      </c>
      <c r="E130" s="5"/>
      <c r="F130" s="124">
        <f>F131</f>
        <v>153.14338</v>
      </c>
    </row>
    <row r="131" spans="1:6" ht="35.25" customHeight="1">
      <c r="A131" s="30" t="str">
        <f>'пр 9'!A192</f>
        <v>Перечисления другим бюджетам бюджетной системы Российской Федерации</v>
      </c>
      <c r="B131" s="73" t="s">
        <v>50</v>
      </c>
      <c r="C131" s="73" t="s">
        <v>33</v>
      </c>
      <c r="D131" s="73" t="s">
        <v>148</v>
      </c>
      <c r="E131" s="5" t="s">
        <v>153</v>
      </c>
      <c r="F131" s="124">
        <f>'пр 9'!H188</f>
        <v>153.14338</v>
      </c>
    </row>
    <row r="132" ht="12.75">
      <c r="F132" s="126"/>
    </row>
    <row r="133" ht="12.75">
      <c r="F133" s="126"/>
    </row>
  </sheetData>
  <sheetProtection/>
  <mergeCells count="9">
    <mergeCell ref="C1:F1"/>
    <mergeCell ref="A8:A9"/>
    <mergeCell ref="F8:F9"/>
    <mergeCell ref="B8:B9"/>
    <mergeCell ref="C8:C9"/>
    <mergeCell ref="D8:D9"/>
    <mergeCell ref="E8:E9"/>
    <mergeCell ref="A3:F3"/>
    <mergeCell ref="A4:F5"/>
  </mergeCells>
  <printOptions/>
  <pageMargins left="0.5905511811023623" right="0.3937007874015748" top="0.5905511811023623" bottom="0.3937007874015748" header="0.5118110236220472" footer="0.511811023622047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0"/>
  <sheetViews>
    <sheetView zoomScalePageLayoutView="0" workbookViewId="0" topLeftCell="A1">
      <selection activeCell="B2" sqref="B2"/>
    </sheetView>
  </sheetViews>
  <sheetFormatPr defaultColWidth="9.00390625" defaultRowHeight="12.75"/>
  <cols>
    <col min="1" max="1" width="52.25390625" style="0" customWidth="1"/>
    <col min="2" max="2" width="5.875" style="0" customWidth="1"/>
    <col min="3" max="3" width="5.25390625" style="0" customWidth="1"/>
    <col min="4" max="4" width="16.875" style="0" customWidth="1"/>
    <col min="5" max="5" width="10.25390625" style="0" customWidth="1"/>
  </cols>
  <sheetData>
    <row r="1" spans="2:6" ht="74.25" customHeight="1">
      <c r="B1" s="184" t="s">
        <v>178</v>
      </c>
      <c r="C1" s="184"/>
      <c r="D1" s="184"/>
      <c r="E1" s="184"/>
      <c r="F1" s="2"/>
    </row>
    <row r="2" ht="12.75">
      <c r="A2" s="51"/>
    </row>
    <row r="3" spans="1:6" ht="12.75" customHeight="1">
      <c r="A3" s="178" t="s">
        <v>174</v>
      </c>
      <c r="B3" s="178"/>
      <c r="C3" s="178"/>
      <c r="D3" s="3"/>
      <c r="E3" s="3"/>
      <c r="F3" s="3"/>
    </row>
    <row r="4" spans="1:6" ht="45.75" customHeight="1">
      <c r="A4" s="178"/>
      <c r="B4" s="178"/>
      <c r="C4" s="178"/>
      <c r="D4" s="3"/>
      <c r="E4" s="3"/>
      <c r="F4" s="3"/>
    </row>
    <row r="7" spans="1:4" ht="29.25" customHeight="1">
      <c r="A7" s="211" t="s">
        <v>0</v>
      </c>
      <c r="B7" s="209" t="s">
        <v>3</v>
      </c>
      <c r="C7" s="210" t="s">
        <v>4</v>
      </c>
      <c r="D7" s="208" t="s">
        <v>7</v>
      </c>
    </row>
    <row r="8" spans="1:4" ht="18.75" customHeight="1">
      <c r="A8" s="212"/>
      <c r="B8" s="209"/>
      <c r="C8" s="210"/>
      <c r="D8" s="208"/>
    </row>
    <row r="9" spans="1:4" ht="12.75">
      <c r="A9" s="1">
        <v>1</v>
      </c>
      <c r="B9" s="1">
        <v>2</v>
      </c>
      <c r="C9" s="1">
        <v>3</v>
      </c>
      <c r="D9" s="16">
        <v>4</v>
      </c>
    </row>
    <row r="10" spans="1:4" ht="12.75">
      <c r="A10" s="28" t="s">
        <v>8</v>
      </c>
      <c r="B10" s="33"/>
      <c r="C10" s="4"/>
      <c r="D10" s="127">
        <f>D11+D17+D19+D22+D26+D30+D34+D38+D36</f>
        <v>31917.24115</v>
      </c>
    </row>
    <row r="11" spans="1:4" ht="12.75">
      <c r="A11" s="7" t="s">
        <v>9</v>
      </c>
      <c r="B11" s="34" t="s">
        <v>10</v>
      </c>
      <c r="C11" s="22"/>
      <c r="D11" s="127">
        <f>D12+D14+D15+D16+D13</f>
        <v>18818.139</v>
      </c>
    </row>
    <row r="12" spans="1:4" ht="38.25">
      <c r="A12" s="30" t="s">
        <v>163</v>
      </c>
      <c r="B12" s="42" t="s">
        <v>10</v>
      </c>
      <c r="C12" s="6" t="s">
        <v>11</v>
      </c>
      <c r="D12" s="128">
        <f>'пр 7'!F13</f>
        <v>1771.539</v>
      </c>
    </row>
    <row r="13" spans="1:4" ht="42" customHeight="1">
      <c r="A13" s="30" t="str">
        <f>'пр 9'!A20</f>
        <v>"Функционирование законодательных (представительных) органов государственной власти и представительных органов муниципальных образований"</v>
      </c>
      <c r="B13" s="42" t="s">
        <v>10</v>
      </c>
      <c r="C13" s="6" t="s">
        <v>33</v>
      </c>
      <c r="D13" s="128">
        <f>'пр 7'!F18</f>
        <v>1088</v>
      </c>
    </row>
    <row r="14" spans="1:4" ht="51">
      <c r="A14" s="30" t="s">
        <v>165</v>
      </c>
      <c r="B14" s="35" t="s">
        <v>10</v>
      </c>
      <c r="C14" s="5" t="s">
        <v>19</v>
      </c>
      <c r="D14" s="128">
        <f>'пр 7'!F23</f>
        <v>15095.1</v>
      </c>
    </row>
    <row r="15" spans="1:4" ht="14.25" customHeight="1">
      <c r="A15" s="20" t="s">
        <v>48</v>
      </c>
      <c r="B15" s="35" t="s">
        <v>10</v>
      </c>
      <c r="C15" s="5" t="s">
        <v>47</v>
      </c>
      <c r="D15" s="128">
        <f>'пр 7'!F43</f>
        <v>763.5</v>
      </c>
    </row>
    <row r="16" spans="1:4" ht="12.75">
      <c r="A16" s="30" t="s">
        <v>29</v>
      </c>
      <c r="B16" s="35" t="s">
        <v>10</v>
      </c>
      <c r="C16" s="5" t="s">
        <v>27</v>
      </c>
      <c r="D16" s="128">
        <f>'пр 7'!F44</f>
        <v>100</v>
      </c>
    </row>
    <row r="17" spans="1:4" ht="14.25" customHeight="1">
      <c r="A17" s="14" t="s">
        <v>31</v>
      </c>
      <c r="B17" s="36" t="s">
        <v>11</v>
      </c>
      <c r="C17" s="15"/>
      <c r="D17" s="127">
        <f>'пр 7'!F48</f>
        <v>137.29999999999998</v>
      </c>
    </row>
    <row r="18" spans="1:4" ht="12.75">
      <c r="A18" s="47" t="s">
        <v>32</v>
      </c>
      <c r="B18" s="21" t="s">
        <v>11</v>
      </c>
      <c r="C18" s="10" t="s">
        <v>33</v>
      </c>
      <c r="D18" s="129">
        <f>'пр 7'!F49</f>
        <v>137.29999999999998</v>
      </c>
    </row>
    <row r="19" spans="1:4" ht="24">
      <c r="A19" s="41" t="s">
        <v>70</v>
      </c>
      <c r="B19" s="18" t="s">
        <v>33</v>
      </c>
      <c r="C19" s="18"/>
      <c r="D19" s="129">
        <f>'пр 7'!F55</f>
        <v>100</v>
      </c>
    </row>
    <row r="20" spans="1:4" ht="26.25" customHeight="1">
      <c r="A20" s="41" t="s">
        <v>67</v>
      </c>
      <c r="B20" s="48" t="s">
        <v>33</v>
      </c>
      <c r="C20" s="48" t="s">
        <v>53</v>
      </c>
      <c r="D20" s="129">
        <f>'пр 7'!F56</f>
        <v>50</v>
      </c>
    </row>
    <row r="21" spans="1:4" ht="12.75">
      <c r="A21" s="41" t="s">
        <v>69</v>
      </c>
      <c r="B21" s="48" t="s">
        <v>33</v>
      </c>
      <c r="C21" s="48" t="s">
        <v>68</v>
      </c>
      <c r="D21" s="129">
        <f>'пр 7'!F60</f>
        <v>50</v>
      </c>
    </row>
    <row r="22" spans="1:4" ht="12.75">
      <c r="A22" s="41" t="s">
        <v>59</v>
      </c>
      <c r="B22" s="21" t="s">
        <v>19</v>
      </c>
      <c r="C22" s="10"/>
      <c r="D22" s="130">
        <f>'пр 7'!F65</f>
        <v>1834.7</v>
      </c>
    </row>
    <row r="23" spans="1:4" ht="33.75" hidden="1">
      <c r="A23" s="90" t="s">
        <v>156</v>
      </c>
      <c r="B23" s="21" t="s">
        <v>19</v>
      </c>
      <c r="C23" s="10" t="s">
        <v>10</v>
      </c>
      <c r="D23" s="130" t="e">
        <f>'пр 9'!#REF!</f>
        <v>#REF!</v>
      </c>
    </row>
    <row r="24" spans="1:4" ht="12.75">
      <c r="A24" s="58" t="s">
        <v>56</v>
      </c>
      <c r="B24" s="21" t="s">
        <v>19</v>
      </c>
      <c r="C24" s="10" t="s">
        <v>53</v>
      </c>
      <c r="D24" s="129">
        <f>'пр 7'!F66</f>
        <v>1334.7</v>
      </c>
    </row>
    <row r="25" spans="1:4" ht="13.5" customHeight="1">
      <c r="A25" s="41" t="s">
        <v>60</v>
      </c>
      <c r="B25" s="21" t="s">
        <v>19</v>
      </c>
      <c r="C25" s="10" t="s">
        <v>30</v>
      </c>
      <c r="D25" s="129">
        <f>'пр 7'!F70</f>
        <v>500</v>
      </c>
    </row>
    <row r="26" spans="1:4" ht="12.75">
      <c r="A26" s="27" t="s">
        <v>34</v>
      </c>
      <c r="B26" s="37" t="s">
        <v>36</v>
      </c>
      <c r="C26" s="4"/>
      <c r="D26" s="127">
        <f>'пр 7'!F73</f>
        <v>2270.7</v>
      </c>
    </row>
    <row r="27" spans="1:4" ht="12.75">
      <c r="A27" s="43" t="s">
        <v>35</v>
      </c>
      <c r="B27" s="44" t="s">
        <v>36</v>
      </c>
      <c r="C27" s="45" t="s">
        <v>10</v>
      </c>
      <c r="D27" s="128">
        <f>'пр 7'!F74</f>
        <v>58</v>
      </c>
    </row>
    <row r="28" spans="1:4" ht="12" customHeight="1">
      <c r="A28" s="43" t="s">
        <v>37</v>
      </c>
      <c r="B28" s="46" t="s">
        <v>36</v>
      </c>
      <c r="C28" s="19" t="s">
        <v>11</v>
      </c>
      <c r="D28" s="128">
        <f>'пр 7'!F85</f>
        <v>50</v>
      </c>
    </row>
    <row r="29" spans="1:4" ht="12.75">
      <c r="A29" s="43" t="s">
        <v>38</v>
      </c>
      <c r="B29" s="46" t="s">
        <v>36</v>
      </c>
      <c r="C29" s="19" t="s">
        <v>33</v>
      </c>
      <c r="D29" s="128">
        <f>'пр 7'!F97</f>
        <v>2162.7</v>
      </c>
    </row>
    <row r="30" spans="1:4" ht="12.75">
      <c r="A30" s="20" t="s">
        <v>166</v>
      </c>
      <c r="B30" s="34" t="s">
        <v>43</v>
      </c>
      <c r="C30" s="17"/>
      <c r="D30" s="127">
        <f>'пр 7'!F113</f>
        <v>8213.455</v>
      </c>
    </row>
    <row r="31" spans="1:4" ht="12.75">
      <c r="A31" s="20" t="s">
        <v>42</v>
      </c>
      <c r="B31" s="35" t="s">
        <v>43</v>
      </c>
      <c r="C31" s="5" t="s">
        <v>10</v>
      </c>
      <c r="D31" s="128">
        <f>'пр 7'!F114</f>
        <v>8213.455</v>
      </c>
    </row>
    <row r="32" spans="1:4" ht="25.5" hidden="1">
      <c r="A32" s="20" t="s">
        <v>26</v>
      </c>
      <c r="B32" s="12" t="s">
        <v>49</v>
      </c>
      <c r="C32" s="12"/>
      <c r="D32" s="127">
        <f>SUM(D33)</f>
        <v>0</v>
      </c>
    </row>
    <row r="33" spans="1:4" ht="12.75" hidden="1">
      <c r="A33" s="30" t="s">
        <v>28</v>
      </c>
      <c r="B33" s="5" t="s">
        <v>49</v>
      </c>
      <c r="C33" s="5" t="s">
        <v>10</v>
      </c>
      <c r="D33" s="128">
        <v>0</v>
      </c>
    </row>
    <row r="34" spans="1:4" ht="23.25" customHeight="1">
      <c r="A34" s="27" t="str">
        <f>'пр 7'!A122</f>
        <v>Пенсионное обеспечение</v>
      </c>
      <c r="B34" s="37" t="s">
        <v>68</v>
      </c>
      <c r="C34" s="18"/>
      <c r="D34" s="127">
        <f>'пр 7'!F122</f>
        <v>350</v>
      </c>
    </row>
    <row r="35" spans="1:4" ht="14.25" customHeight="1">
      <c r="A35" s="29" t="str">
        <f>'пр 7'!A122</f>
        <v>Пенсионное обеспечение</v>
      </c>
      <c r="B35" s="38" t="s">
        <v>68</v>
      </c>
      <c r="C35" s="11" t="s">
        <v>10</v>
      </c>
      <c r="D35" s="128">
        <f>D34</f>
        <v>350</v>
      </c>
    </row>
    <row r="36" spans="1:4" s="52" customFormat="1" ht="25.5" customHeight="1">
      <c r="A36" s="143" t="s">
        <v>26</v>
      </c>
      <c r="B36" s="36" t="s">
        <v>49</v>
      </c>
      <c r="C36" s="15"/>
      <c r="D36" s="127">
        <f>D37</f>
        <v>39.80377</v>
      </c>
    </row>
    <row r="37" spans="1:4" ht="28.5" customHeight="1">
      <c r="A37" s="148" t="s">
        <v>167</v>
      </c>
      <c r="B37" s="38" t="s">
        <v>49</v>
      </c>
      <c r="C37" s="11" t="s">
        <v>10</v>
      </c>
      <c r="D37" s="128">
        <f>'пр 7'!F127</f>
        <v>39.80377</v>
      </c>
    </row>
    <row r="38" spans="1:4" s="52" customFormat="1" ht="24" customHeight="1">
      <c r="A38" s="53" t="s">
        <v>168</v>
      </c>
      <c r="B38" s="34" t="s">
        <v>50</v>
      </c>
      <c r="C38" s="17"/>
      <c r="D38" s="127">
        <f>D40</f>
        <v>153.14338</v>
      </c>
    </row>
    <row r="39" spans="1:4" ht="12.75">
      <c r="A39" s="54" t="s">
        <v>44</v>
      </c>
      <c r="B39" s="35" t="s">
        <v>50</v>
      </c>
      <c r="C39" s="5" t="s">
        <v>33</v>
      </c>
      <c r="D39" s="128">
        <f>D40</f>
        <v>153.14338</v>
      </c>
    </row>
    <row r="40" spans="1:4" ht="22.5">
      <c r="A40" s="54" t="s">
        <v>45</v>
      </c>
      <c r="B40" s="35" t="s">
        <v>50</v>
      </c>
      <c r="C40" s="5" t="s">
        <v>33</v>
      </c>
      <c r="D40" s="128">
        <f>'пр 7'!F131</f>
        <v>153.14338</v>
      </c>
    </row>
  </sheetData>
  <sheetProtection/>
  <mergeCells count="6">
    <mergeCell ref="B1:E1"/>
    <mergeCell ref="D7:D8"/>
    <mergeCell ref="A7:A8"/>
    <mergeCell ref="A3:C4"/>
    <mergeCell ref="B7:B8"/>
    <mergeCell ref="C7:C8"/>
  </mergeCells>
  <printOptions/>
  <pageMargins left="0.7480314960629921" right="0.15748031496062992" top="0.984251968503937" bottom="0.984251968503937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adm_bu</cp:lastModifiedBy>
  <cp:lastPrinted>2020-12-14T00:51:51Z</cp:lastPrinted>
  <dcterms:created xsi:type="dcterms:W3CDTF">2008-04-17T03:20:55Z</dcterms:created>
  <dcterms:modified xsi:type="dcterms:W3CDTF">2020-12-14T00:52:08Z</dcterms:modified>
  <cp:category/>
  <cp:version/>
  <cp:contentType/>
  <cp:contentStatus/>
</cp:coreProperties>
</file>